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05" windowHeight="12375" firstSheet="1" activeTab="3"/>
  </bookViews>
  <sheets>
    <sheet name="口腔3M材料及耗材" sheetId="1" state="hidden" r:id="rId1"/>
    <sheet name="血糖试纸和胰岛素针" sheetId="8" r:id="rId2"/>
    <sheet name="临采材料部分" sheetId="10" r:id="rId3"/>
    <sheet name="部分未中标产品市场征询" sheetId="11" r:id="rId4"/>
    <sheet name="检验科发光项目暂不" sheetId="9" state="hidden" r:id="rId5"/>
    <sheet name="未中标产品市场征询" sheetId="5" state="hidden" r:id="rId6"/>
    <sheet name="病理试剂" sheetId="2" state="hidden" r:id="rId7"/>
    <sheet name="耗材招标" sheetId="6" state="hidden" r:id="rId8"/>
  </sheets>
  <definedNames>
    <definedName name="_xlnm._FilterDatabase" localSheetId="0" hidden="1">口腔3M材料及耗材!$A$1:$N$75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<sst xmlns="http://schemas.openxmlformats.org/spreadsheetml/2006/main" count="1382" uniqueCount="620">
  <si>
    <t>目录标段</t>
  </si>
  <si>
    <t>目录序号</t>
  </si>
  <si>
    <t>目录名称</t>
  </si>
  <si>
    <t>产品注册证号</t>
  </si>
  <si>
    <t>产品注册证名称</t>
  </si>
  <si>
    <t>规格、型号</t>
  </si>
  <si>
    <t>无指向性规格</t>
  </si>
  <si>
    <t>省平台产品代码</t>
  </si>
  <si>
    <t>生产企业</t>
  </si>
  <si>
    <t>报价单位</t>
  </si>
  <si>
    <t>中标（成交）价（元）</t>
  </si>
  <si>
    <t>年用量</t>
  </si>
  <si>
    <t>年使用金额</t>
  </si>
  <si>
    <t>备注</t>
  </si>
  <si>
    <t>A001</t>
  </si>
  <si>
    <t>玻璃离子水门汀</t>
  </si>
  <si>
    <t>国械注进20153172743</t>
  </si>
  <si>
    <t xml:space="preserve">一盒（1瓶12.5g粉，1瓶8.5ml液，1个取粉勺，1本调和垫） </t>
  </si>
  <si>
    <t>明尼苏达矿业制造（上海）国际贸易有限公司</t>
  </si>
  <si>
    <t>盒</t>
  </si>
  <si>
    <t>A002</t>
  </si>
  <si>
    <t>印模材料[硅橡胶]</t>
  </si>
  <si>
    <t>国械注进20162171290</t>
  </si>
  <si>
    <t>硅橡胶印模材料</t>
  </si>
  <si>
    <t xml:space="preserve">305ml／罐*+罐托盘型 </t>
  </si>
  <si>
    <t>套</t>
  </si>
  <si>
    <t>A003</t>
  </si>
  <si>
    <t>窝沟封闭剂</t>
  </si>
  <si>
    <t>国械注进20172170158</t>
  </si>
  <si>
    <t xml:space="preserve">1.2ml/支 </t>
  </si>
  <si>
    <t>支</t>
  </si>
  <si>
    <t>A004</t>
  </si>
  <si>
    <t>光固化复合树脂</t>
  </si>
  <si>
    <t>国械注进20153170485</t>
  </si>
  <si>
    <t xml:space="preserve">注射器装，4g／支 </t>
  </si>
  <si>
    <t>A005</t>
  </si>
  <si>
    <t>注射器装，4g／支 7018A3B</t>
  </si>
  <si>
    <t>A006</t>
  </si>
  <si>
    <t>牙科正畸橡皮圈</t>
  </si>
  <si>
    <t>国械注进20162171321</t>
  </si>
  <si>
    <t xml:space="preserve">1000个/包 </t>
  </si>
  <si>
    <t>包</t>
  </si>
  <si>
    <t>A007</t>
  </si>
  <si>
    <t>通用型纳米树脂</t>
  </si>
  <si>
    <t>A008</t>
  </si>
  <si>
    <t>国械注进20172636520</t>
  </si>
  <si>
    <t xml:space="preserve">50ml/支*4支/盒 </t>
  </si>
  <si>
    <t>A009</t>
  </si>
  <si>
    <t>打磨抛光条</t>
  </si>
  <si>
    <t>国械备20160232号</t>
  </si>
  <si>
    <t>打磨抛光组件</t>
  </si>
  <si>
    <t xml:space="preserve">(粗/中) (178mm x 4mm) </t>
  </si>
  <si>
    <t>A010</t>
  </si>
  <si>
    <t>通用纳米树脂</t>
  </si>
  <si>
    <t>注射器装，4g／支 7018A3E</t>
  </si>
  <si>
    <t>A011</t>
  </si>
  <si>
    <t>自粘结树脂水门汀</t>
  </si>
  <si>
    <t>国械注进20163171289</t>
  </si>
  <si>
    <t>自粘接树脂水门汀</t>
  </si>
  <si>
    <t>RelyXTM U200 (56877)</t>
  </si>
  <si>
    <t>A012</t>
  </si>
  <si>
    <t>树脂水门汀</t>
  </si>
  <si>
    <t>国械注进20153171314</t>
  </si>
  <si>
    <t xml:space="preserve">4.5g绿巨人+1.5mlSBU </t>
  </si>
  <si>
    <t>A013</t>
  </si>
  <si>
    <t>临时冠桥</t>
  </si>
  <si>
    <t>国械注进20162634478</t>
  </si>
  <si>
    <t>临时冠桥树脂材料</t>
  </si>
  <si>
    <t>（本剂28g/支*2支，催化剂2.4g/支）/盒</t>
  </si>
  <si>
    <t>A014</t>
  </si>
  <si>
    <t>金属正畸托槽</t>
  </si>
  <si>
    <t>国械注进20152630713</t>
  </si>
  <si>
    <t>20粒／套，1套／盒 017-552</t>
  </si>
  <si>
    <t>副</t>
  </si>
  <si>
    <t>A015</t>
  </si>
  <si>
    <t>纤维根管桩初始装</t>
  </si>
  <si>
    <t>国械注进20153173183</t>
  </si>
  <si>
    <t>纤维根管桩修复系统</t>
  </si>
  <si>
    <t>（15根纤维桩，4支桩）/盒 56860</t>
  </si>
  <si>
    <t>A016</t>
  </si>
  <si>
    <t>100个/袋，30袋/盒 404-216</t>
  </si>
  <si>
    <t>A017</t>
  </si>
  <si>
    <t>国械注进20153172369</t>
  </si>
  <si>
    <t>流动树脂</t>
  </si>
  <si>
    <t>注射器装，2*2g／包 7032A3</t>
  </si>
  <si>
    <t>袋</t>
  </si>
  <si>
    <t>A018</t>
  </si>
  <si>
    <t>注射器装，2*2g／包 7032A2</t>
  </si>
  <si>
    <t>A019</t>
  </si>
  <si>
    <t>玻璃离子</t>
  </si>
  <si>
    <t>国械注进2015172081</t>
  </si>
  <si>
    <t>玻璃离子粘固剂</t>
  </si>
  <si>
    <t>（11g/支*2支）/盒 3525A</t>
  </si>
  <si>
    <t>A020</t>
  </si>
  <si>
    <t>自粘结树脂粘固剂</t>
  </si>
  <si>
    <t>国械注进20153171151</t>
  </si>
  <si>
    <t>自粘接树脂粘固剂</t>
  </si>
  <si>
    <t>5O粒/盒 56816</t>
  </si>
  <si>
    <t>A021</t>
  </si>
  <si>
    <t>5O粒/盒 56818</t>
  </si>
  <si>
    <t>A022</t>
  </si>
  <si>
    <t>色补充装</t>
  </si>
  <si>
    <t>国械注进20162174478</t>
  </si>
  <si>
    <t>67g/支 46954</t>
  </si>
  <si>
    <t>A023</t>
  </si>
  <si>
    <t>67g/支 46956</t>
  </si>
  <si>
    <t>A024</t>
  </si>
  <si>
    <t>67g/支 45957</t>
  </si>
  <si>
    <t>A025</t>
  </si>
  <si>
    <t>100个/袋，30袋/盒 404-236</t>
  </si>
  <si>
    <t>A026</t>
  </si>
  <si>
    <t>A027</t>
  </si>
  <si>
    <t>100个/袋，30袋/盒 404-256</t>
  </si>
  <si>
    <t>A028</t>
  </si>
  <si>
    <t>100个/袋，30袋/盒 404-246</t>
  </si>
  <si>
    <t>A029</t>
  </si>
  <si>
    <t>100个/袋，30袋/盒 404-226</t>
  </si>
  <si>
    <t>A030</t>
  </si>
  <si>
    <t>牙科正畸橡皮圈（分牙橡皮圈）</t>
  </si>
  <si>
    <t>1040个/包 406-410</t>
  </si>
  <si>
    <t>只</t>
  </si>
  <si>
    <t>A031</t>
  </si>
  <si>
    <t>陶瓷托槽</t>
  </si>
  <si>
    <t>国械注进20142174830</t>
  </si>
  <si>
    <t>非金属正畸托槽</t>
  </si>
  <si>
    <t>20粒/盒 117-100</t>
  </si>
  <si>
    <t>A032</t>
  </si>
  <si>
    <t>牙科粘接剂</t>
  </si>
  <si>
    <t>国械注进20163172248</t>
  </si>
  <si>
    <t>牙科树脂粘接剂</t>
  </si>
  <si>
    <t>参考 51202</t>
  </si>
  <si>
    <t>瓶</t>
  </si>
  <si>
    <t>A033</t>
  </si>
  <si>
    <t>牙科正畸橡皮圈(链状橡皮圈)</t>
  </si>
  <si>
    <t>1卷/包 406-612 /406-622</t>
  </si>
  <si>
    <t>卷</t>
  </si>
  <si>
    <t>A035</t>
  </si>
  <si>
    <t>国械注进20153170944</t>
  </si>
  <si>
    <t xml:space="preserve">（粉16g，液9ml）/盒 </t>
  </si>
  <si>
    <t>A036</t>
  </si>
  <si>
    <t>纤维桩补充装红，黄，蓝</t>
  </si>
  <si>
    <t>10根/盒 Size1/2/3</t>
  </si>
  <si>
    <t>A039</t>
  </si>
  <si>
    <t>通用粘结剂</t>
  </si>
  <si>
    <t>国械注进20143176221</t>
  </si>
  <si>
    <t>通用粘接系统</t>
  </si>
  <si>
    <t xml:space="preserve">5ml／瓶 </t>
  </si>
  <si>
    <t>A040</t>
  </si>
  <si>
    <t>通用树脂</t>
  </si>
  <si>
    <t>国械注进20163172246</t>
  </si>
  <si>
    <t xml:space="preserve">3g／支注射器补充装 </t>
  </si>
  <si>
    <t>A041</t>
  </si>
  <si>
    <t>A042</t>
  </si>
  <si>
    <t>A043</t>
  </si>
  <si>
    <t>后牙专用树脂</t>
  </si>
  <si>
    <t>国械注进20153171134</t>
  </si>
  <si>
    <t>注射器装，4g／支 光固化复合树脂</t>
  </si>
  <si>
    <t>A044</t>
  </si>
  <si>
    <t>聚醚印模系列(精细装）</t>
  </si>
  <si>
    <t>国械注进20152172744</t>
  </si>
  <si>
    <t>聚醚印模材料</t>
  </si>
  <si>
    <t>（本剂300ml，催化剂60ml）/盒 软质中等稠度机混型</t>
  </si>
  <si>
    <t>A045</t>
  </si>
  <si>
    <t>聚醚印模系列（初始装)</t>
  </si>
  <si>
    <t>300ml本剂+60ml催化剂+1套筒+1注射器+10个头+17ml托盘粘结剂 软质中等稠度机混型</t>
  </si>
  <si>
    <t>A046</t>
  </si>
  <si>
    <t>5O粒/盒 56817</t>
  </si>
  <si>
    <t>A047</t>
  </si>
  <si>
    <t>儿科用前牙透明磨光齿冠配套装</t>
  </si>
  <si>
    <t>国械备20140092</t>
  </si>
  <si>
    <t>乳牙预成冠</t>
  </si>
  <si>
    <t>120个/盒 915100</t>
  </si>
  <si>
    <t>A048</t>
  </si>
  <si>
    <t>儿童中切牙透明齿冠补充装</t>
  </si>
  <si>
    <t>5个/盒 914003</t>
  </si>
  <si>
    <t>A049</t>
  </si>
  <si>
    <t>乳牙不锈钢齿冠套装</t>
  </si>
  <si>
    <t>国械注进20162171070</t>
  </si>
  <si>
    <t>不锈钢预制临时牙冠</t>
  </si>
  <si>
    <t>96个/盒 ND96</t>
  </si>
  <si>
    <t>A050</t>
  </si>
  <si>
    <t>国械注进20153170658</t>
  </si>
  <si>
    <t>4862A2</t>
  </si>
  <si>
    <t>A051</t>
  </si>
  <si>
    <t>4862A3</t>
  </si>
  <si>
    <t>A052</t>
  </si>
  <si>
    <t>国械注进20192171568</t>
  </si>
  <si>
    <t>亲水加聚型硅橡胶印模材料</t>
  </si>
  <si>
    <t>300ml本剂，60ml催化剂/盒</t>
  </si>
  <si>
    <t>A053</t>
  </si>
  <si>
    <t>氟保护剂</t>
  </si>
  <si>
    <t>国械注进20162171828</t>
  </si>
  <si>
    <t>0.5ml/支</t>
  </si>
  <si>
    <t>A054</t>
  </si>
  <si>
    <t>自锁金属正畸托槽(卵圆套装）</t>
  </si>
  <si>
    <t>国械注进20152170712</t>
  </si>
  <si>
    <t>自锁金属正畸托槽（商品名：SmartClip SL3）</t>
  </si>
  <si>
    <t>24粒／套，1套／盒 004-130</t>
  </si>
  <si>
    <t>粒</t>
  </si>
  <si>
    <t>A055</t>
  </si>
  <si>
    <t>自锁金属正畸托槽</t>
  </si>
  <si>
    <t>国械注进20162173255</t>
  </si>
  <si>
    <t>20个/套 025-127</t>
  </si>
  <si>
    <t>A056</t>
  </si>
  <si>
    <t xml:space="preserve"> Size0/1/2/3</t>
  </si>
  <si>
    <t>根</t>
  </si>
  <si>
    <t>A062</t>
  </si>
  <si>
    <t>光固化正畸粘接剂</t>
  </si>
  <si>
    <t>国械注进20162174873</t>
  </si>
  <si>
    <t xml:space="preserve">2支/套 </t>
  </si>
  <si>
    <t>A063</t>
  </si>
  <si>
    <t>排龈膏</t>
  </si>
  <si>
    <t>国械注进20162171035</t>
  </si>
  <si>
    <t>/</t>
  </si>
  <si>
    <t>A068</t>
  </si>
  <si>
    <t>口腔科用隔离面罩</t>
  </si>
  <si>
    <t>沪闵械备20210012</t>
  </si>
  <si>
    <t>防护膜</t>
  </si>
  <si>
    <t>片</t>
  </si>
  <si>
    <t>A069</t>
  </si>
  <si>
    <t>框架</t>
  </si>
  <si>
    <t>个</t>
  </si>
  <si>
    <t>A064</t>
  </si>
  <si>
    <t>牙釉质粘合树脂</t>
  </si>
  <si>
    <t>浙械注准20162171003</t>
  </si>
  <si>
    <t>化学固化型（非调拌型）</t>
  </si>
  <si>
    <t>杭州西湖生物材料有限公司</t>
  </si>
  <si>
    <t>A065</t>
  </si>
  <si>
    <t>光固化型（普通型）</t>
  </si>
  <si>
    <t>A066</t>
  </si>
  <si>
    <t>光固化型（蓝胶I型）</t>
  </si>
  <si>
    <t>A067</t>
  </si>
  <si>
    <t>绿胶标准装（粘结剂4.0g*2支 引发剂8ml 酸蚀剂2.5ml）</t>
  </si>
  <si>
    <t>A070</t>
  </si>
  <si>
    <t>牙科根管锉</t>
  </si>
  <si>
    <t>国械注进20172170157</t>
  </si>
  <si>
    <t>牙科根管锉针</t>
  </si>
  <si>
    <t>21mm-25mm 06-15/6*1</t>
  </si>
  <si>
    <t>VDW有限公司</t>
  </si>
  <si>
    <t>板</t>
  </si>
  <si>
    <t>A078</t>
  </si>
  <si>
    <t>根管锉</t>
  </si>
  <si>
    <t>国械注进20162174688</t>
  </si>
  <si>
    <t xml:space="preserve"> 21MM-31MM 6*1</t>
  </si>
  <si>
    <t>A086</t>
  </si>
  <si>
    <t>25/40/50  4*1</t>
  </si>
  <si>
    <t>A093</t>
  </si>
  <si>
    <t>镍钛根管锉</t>
  </si>
  <si>
    <t>苏械注准20192170311</t>
  </si>
  <si>
    <t>机用根管锉</t>
  </si>
  <si>
    <t>21mm-31mm 混6*1</t>
  </si>
  <si>
    <t>常州益锐医疗器材有限公司</t>
  </si>
  <si>
    <t>A096</t>
  </si>
  <si>
    <t>19mm （开口锉）6*1</t>
  </si>
  <si>
    <t>A111</t>
  </si>
  <si>
    <t>21mm-25mm 06/04 21#-30# 6*1</t>
  </si>
  <si>
    <t>A112</t>
  </si>
  <si>
    <t>乳牙锉 (20/25/30) 04/06锥度16mm混装6*1</t>
  </si>
  <si>
    <t>A114</t>
  </si>
  <si>
    <t>乳牙锉M3-MR-2504-16 6*1</t>
  </si>
  <si>
    <t>A123</t>
  </si>
  <si>
    <t>通道锉31mm-21mm混装6*1（13#02锥度/16#02锥度/19#02锥度）</t>
  </si>
  <si>
    <t>A124</t>
  </si>
  <si>
    <t>通道锉31mm-21mm 19#-13#锥度 6*1</t>
  </si>
  <si>
    <t>A133</t>
  </si>
  <si>
    <t>铂金M3-L系列 2007-21 3*1至3506-25 3*1</t>
  </si>
  <si>
    <t>A140</t>
  </si>
  <si>
    <t>根管充填器</t>
  </si>
  <si>
    <t>国械备20160553号</t>
  </si>
  <si>
    <t>热牙尖直径0.04mm-0.12mm，要求梯度0.02mm或更小</t>
  </si>
  <si>
    <t>科尔公司 Kerr Corporation</t>
  </si>
  <si>
    <t>年总金额</t>
  </si>
  <si>
    <t>标段</t>
  </si>
  <si>
    <t>项目名称</t>
  </si>
  <si>
    <t>参考单价</t>
  </si>
  <si>
    <t>血糖试条（葡萄糖脱氢酶法）</t>
  </si>
  <si>
    <t>条</t>
  </si>
  <si>
    <t>1.要求中标方根据医院需求提供血糖仪设备及至少两个水平质控液、采血针，提供每天两次的校准试纸，并配套有血糖监测中央站，可接医院his系统，接口及其他费用由中标方承担
2.参加国家室间质评并有分组。
3.支持完成性能验证报告、每年1次仪器校准，及校准报告。                
4.按医院要求提供相关SOP文件。
5.支持医院2次/年两次比对工作。</t>
  </si>
  <si>
    <t>胰岛素针头</t>
  </si>
  <si>
    <t>适配常规胰岛素笔即可</t>
  </si>
  <si>
    <t>注射器装，4g／支 参考7018A3B</t>
  </si>
  <si>
    <t>注射器装，4g／支 参考7018A3E</t>
  </si>
  <si>
    <t>参考RelyXTM U200 (56877)</t>
  </si>
  <si>
    <t>20粒／套，1套／盒 参考017-552</t>
  </si>
  <si>
    <t>（15根纤维桩，4支桩）/盒 参考56860</t>
  </si>
  <si>
    <t>100个/袋，30袋/盒 参考404-216</t>
  </si>
  <si>
    <t>注射器装，2*2g／包 参考7032A3</t>
  </si>
  <si>
    <t>注射器装，2*2g／包 参考7032A2</t>
  </si>
  <si>
    <t>（11g/支*2支）/盒 参考3525A</t>
  </si>
  <si>
    <t>5O粒/盒 参考56816</t>
  </si>
  <si>
    <t>5O粒/盒 参考56818</t>
  </si>
  <si>
    <t>67g/支 参考46954</t>
  </si>
  <si>
    <t>67g/支 参考46956</t>
  </si>
  <si>
    <t>67g/支 参考45957</t>
  </si>
  <si>
    <t>100个/袋，30袋/盒 参考404-236</t>
  </si>
  <si>
    <t>100个/袋，30袋/盒 参考404-256</t>
  </si>
  <si>
    <t>100个/袋，30袋/盒 参考404-246</t>
  </si>
  <si>
    <t>100个/袋，30袋/盒 参考404-226</t>
  </si>
  <si>
    <t>1040个/包 参考406-410</t>
  </si>
  <si>
    <t>20粒/盒 参考117-100</t>
  </si>
  <si>
    <t>1卷/包 参考406-612 /406-622</t>
  </si>
  <si>
    <t>5O粒/盒 参考56817</t>
  </si>
  <si>
    <t>120个/盒 参考915100</t>
  </si>
  <si>
    <t>5个/盒 参考914003</t>
  </si>
  <si>
    <t>96个/盒 参考ND96</t>
  </si>
  <si>
    <t>参考4862A2</t>
  </si>
  <si>
    <t>参考4862A3</t>
  </si>
  <si>
    <t>一年金额</t>
  </si>
  <si>
    <t>两年金额</t>
  </si>
  <si>
    <t>复合可吸收螺钉</t>
  </si>
  <si>
    <t>单臂式外固定支架（组合支架）</t>
  </si>
  <si>
    <t>整套需说明包含组件及其他产品情况，如为省标或集采产品注明</t>
  </si>
  <si>
    <t>骨科跗骨螺钉</t>
  </si>
  <si>
    <t>一次性使用磁电定位压力监测脉冲电池消融导管</t>
  </si>
  <si>
    <t>要求配套手术中用到的其他配件材料及设备</t>
  </si>
  <si>
    <t>一次性使用吸引管路</t>
  </si>
  <si>
    <t>00208-00</t>
  </si>
  <si>
    <t>棉垫</t>
  </si>
  <si>
    <t>30*35（单片装灭菌）</t>
  </si>
  <si>
    <t>医用棉片</t>
  </si>
  <si>
    <t>2.5cm*7cm</t>
  </si>
  <si>
    <t>纱布绷带</t>
  </si>
  <si>
    <t>4.8*600cm</t>
  </si>
  <si>
    <t>灭菌凡士林纱布</t>
  </si>
  <si>
    <t>1.2*110cm</t>
  </si>
  <si>
    <t>绷带</t>
  </si>
  <si>
    <t>8*600</t>
  </si>
  <si>
    <t>一次性换药包</t>
  </si>
  <si>
    <t>A-41</t>
  </si>
  <si>
    <t>棉签</t>
  </si>
  <si>
    <t>8cm（20支）/包</t>
  </si>
  <si>
    <t>15cm（20支）/包</t>
  </si>
  <si>
    <t>弹性柔棉宽胶带</t>
  </si>
  <si>
    <t>2733-50</t>
  </si>
  <si>
    <t>布胶</t>
  </si>
  <si>
    <t>1CM*2000CM布胶</t>
  </si>
  <si>
    <t>纸胶</t>
  </si>
  <si>
    <t>1CM*2000CM纸胶</t>
  </si>
  <si>
    <t>过滤漏斗</t>
  </si>
  <si>
    <t>醛类中和剂增菌培养基</t>
  </si>
  <si>
    <t>50ml/瓶</t>
  </si>
  <si>
    <t>样本收集器</t>
  </si>
  <si>
    <t>2只/袋</t>
  </si>
  <si>
    <t>一次性使用连接管</t>
  </si>
  <si>
    <t>2.6*800mm</t>
  </si>
  <si>
    <t>2.6*1500mm</t>
  </si>
  <si>
    <t>2.6*200mm</t>
  </si>
  <si>
    <t>双层人工真皮修复材料</t>
  </si>
  <si>
    <t>各型号</t>
  </si>
  <si>
    <t>张</t>
  </si>
  <si>
    <t>单髁膝关节系统（包含固定和活动平台）</t>
  </si>
  <si>
    <t>超小号、小号、中号、大号</t>
  </si>
  <si>
    <t>SizeAA/A/B/C/D/E/F</t>
  </si>
  <si>
    <t>雷帕霉素药物洗脱椎动脉支架系统</t>
  </si>
  <si>
    <t>标段名称</t>
  </si>
  <si>
    <t>单位</t>
  </si>
  <si>
    <t>参考价格</t>
  </si>
  <si>
    <t>参考年用量</t>
  </si>
  <si>
    <t>参考年总金额（元）</t>
  </si>
  <si>
    <t>自身抗体检测试剂</t>
  </si>
  <si>
    <t>抗核抗体IgG检测试剂盒（间接免疫荧光法）</t>
  </si>
  <si>
    <t>T</t>
  </si>
  <si>
    <t>抗双链DNA抗体IgG检测试剂盒（间接免疫荧光法）</t>
  </si>
  <si>
    <t>抗内皮细胞抗体IgG检测试剂盒（间接免疫荧光法）</t>
  </si>
  <si>
    <t>抗中性粒细胞胞浆/抗肾小球基底膜抗体IgG检测试剂盒(间接免疫荧光法)</t>
  </si>
  <si>
    <t>自身抗体谱IgG检测试剂盒(间接免疫荧光法)</t>
  </si>
  <si>
    <t>抗角蛋白抗体检测试剂盒(间接免疫荧光法)</t>
  </si>
  <si>
    <t>总体要求：                                                                 
1.提供试剂配套同品牌荧光显微镜1套。                                                                                                                2.合同期内提供驻场技术人员1名。                                        
3.每年提供一次光强校准，出具国际认可及符合ISO15189检查要求的校准报告 。                                                                                                                                                                       参数要求：
1. 间接免疫荧光法。试剂与配套仪器为同一品牌。                                
2.抗核抗体荧光片上包被了HEP2+猴肝。
3.抗中性粒细胞胞浆/抗肾小球基底膜抗体IgG检测试剂盒≥5项，包含CANCA、PANCA、MPO、PR3 、GBM等 5项联检。  
4．提供有注册证的第三方质控品，满足质控检查要求。 
5.显微镜光源输出：LED光源，无衰减输出≥50,000小时；有LED衰退报警音提示。
6.激发光波长范围：460-490nm，专门适用于免疫荧光检测标记物。
7.荧光核型专家系统,按需显示经典荧光片模型及判读系统提示，同屏比对，有效辅助核型判读。</t>
  </si>
  <si>
    <r>
      <rPr>
        <b/>
        <sz val="10"/>
        <rFont val="SimSun"/>
        <charset val="134"/>
      </rPr>
      <t>未中标标段--绍兴文理学院附属医院2024年(下半年)医用耗材采购项目(二次)</t>
    </r>
  </si>
  <si>
    <t>序号</t>
  </si>
  <si>
    <t>产品名称</t>
  </si>
  <si>
    <t>规格型号</t>
  </si>
  <si>
    <t>单价</t>
  </si>
  <si>
    <t>总金额</t>
  </si>
  <si>
    <r>
      <rPr>
        <sz val="9"/>
        <rFont val="SimSun"/>
        <charset val="134"/>
      </rPr>
      <t>中性树胶</t>
    </r>
  </si>
  <si>
    <r>
      <rPr>
        <sz val="9"/>
        <rFont val="SimSun"/>
        <charset val="134"/>
      </rPr>
      <t>100ml</t>
    </r>
  </si>
  <si>
    <r>
      <rPr>
        <sz val="9"/>
        <rFont val="SimSun"/>
        <charset val="134"/>
      </rPr>
      <t>瓶</t>
    </r>
  </si>
  <si>
    <r>
      <rPr>
        <sz val="9"/>
        <rFont val="SimSun"/>
        <charset val="134"/>
      </rPr>
      <t>包埋盒</t>
    </r>
  </si>
  <si>
    <r>
      <rPr>
        <sz val="9"/>
        <rFont val="SimSun"/>
        <charset val="134"/>
      </rPr>
      <t>只</t>
    </r>
  </si>
  <si>
    <r>
      <rPr>
        <sz val="9"/>
        <rFont val="SimSun"/>
        <charset val="134"/>
      </rPr>
      <t>医用止血带</t>
    </r>
  </si>
  <si>
    <r>
      <rPr>
        <sz val="9"/>
        <rFont val="SimSun"/>
        <charset val="134"/>
      </rPr>
      <t>5mm*7mm</t>
    </r>
  </si>
  <si>
    <r>
      <rPr>
        <sz val="9"/>
        <rFont val="SimSun"/>
        <charset val="134"/>
      </rPr>
      <t>米</t>
    </r>
  </si>
  <si>
    <r>
      <rPr>
        <sz val="9"/>
        <rFont val="SimSun"/>
        <charset val="134"/>
      </rPr>
      <t>医用胶带(橡皮胶布)</t>
    </r>
  </si>
  <si>
    <r>
      <rPr>
        <sz val="9"/>
        <rFont val="SimSun"/>
        <charset val="134"/>
      </rPr>
      <t>26mm*500cm</t>
    </r>
  </si>
  <si>
    <r>
      <rPr>
        <sz val="9"/>
        <rFont val="SimSun"/>
        <charset val="134"/>
      </rPr>
      <t>筒</t>
    </r>
  </si>
  <si>
    <r>
      <rPr>
        <sz val="9"/>
        <rFont val="SimSun"/>
        <charset val="134"/>
      </rPr>
      <t>分隔膜接头</t>
    </r>
  </si>
  <si>
    <r>
      <rPr>
        <sz val="9"/>
        <rFont val="SimSun"/>
        <charset val="134"/>
      </rPr>
      <t>/</t>
    </r>
  </si>
  <si>
    <r>
      <rPr>
        <sz val="9"/>
        <rFont val="SimSun"/>
        <charset val="134"/>
      </rPr>
      <t>箱</t>
    </r>
  </si>
  <si>
    <r>
      <rPr>
        <sz val="9"/>
        <rFont val="SimSun"/>
        <charset val="134"/>
      </rPr>
      <t>医用棉签</t>
    </r>
  </si>
  <si>
    <r>
      <rPr>
        <sz val="9"/>
        <rFont val="SimSun"/>
        <charset val="134"/>
      </rPr>
      <t>50支/包15cm</t>
    </r>
  </si>
  <si>
    <r>
      <rPr>
        <sz val="9"/>
        <rFont val="SimSun"/>
        <charset val="134"/>
      </rPr>
      <t>包</t>
    </r>
  </si>
  <si>
    <r>
      <rPr>
        <sz val="9"/>
        <rFont val="SimSun"/>
        <charset val="134"/>
      </rPr>
      <t>五官专用细头</t>
    </r>
  </si>
  <si>
    <r>
      <rPr>
        <sz val="9"/>
        <rFont val="SimSun"/>
        <charset val="134"/>
      </rPr>
      <t>粘弹物质控制管路</t>
    </r>
  </si>
  <si>
    <r>
      <rPr>
        <sz val="9"/>
        <rFont val="SimSun"/>
        <charset val="134"/>
      </rPr>
      <t>盒</t>
    </r>
  </si>
  <si>
    <t>适配所有型号的爱尔康玻切设备</t>
  </si>
  <si>
    <r>
      <rPr>
        <sz val="9"/>
        <rFont val="SimSun"/>
        <charset val="134"/>
      </rPr>
      <t>一次性使用刀头</t>
    </r>
  </si>
  <si>
    <r>
      <rPr>
        <sz val="9"/>
        <rFont val="SimSun"/>
        <charset val="134"/>
      </rPr>
      <t>1884006HR</t>
    </r>
  </si>
  <si>
    <r>
      <rPr>
        <sz val="9"/>
        <rFont val="SimSun"/>
        <charset val="134"/>
      </rPr>
      <t>把</t>
    </r>
  </si>
  <si>
    <t>适配耳鼻喉科切割设
备，型号1898200,或提
供配套设备</t>
  </si>
  <si>
    <r>
      <rPr>
        <sz val="9"/>
        <rFont val="SimSun"/>
        <charset val="134"/>
      </rPr>
      <t>一次性使用钻头</t>
    </r>
  </si>
  <si>
    <r>
      <rPr>
        <sz val="9"/>
        <rFont val="SimSun"/>
        <charset val="134"/>
      </rPr>
      <t>1882569HS</t>
    </r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</si>
  <si>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</si>
  <si>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>一次性使用无菌光纤</t>
    </r>
  </si>
  <si>
    <r>
      <rPr>
        <sz val="9"/>
        <rFont val="SimSun"/>
        <charset val="134"/>
      </rPr>
      <t>sis 200</t>
    </r>
  </si>
  <si>
    <r>
      <rPr>
        <sz val="9"/>
        <rFont val="SimSun"/>
        <charset val="134"/>
      </rPr>
      <t>支</t>
    </r>
  </si>
  <si>
    <r>
      <rPr>
        <sz val="9"/>
        <rFont val="SimSun"/>
        <charset val="134"/>
      </rPr>
      <t>适配科医人钬激光</t>
    </r>
  </si>
  <si>
    <r>
      <rPr>
        <sz val="9"/>
        <rFont val="SimSun"/>
        <charset val="134"/>
      </rPr>
      <t>sis 365</t>
    </r>
  </si>
  <si>
    <r>
      <rPr>
        <sz val="9"/>
        <rFont val="SimSun"/>
        <charset val="134"/>
      </rPr>
      <t>sis 550</t>
    </r>
  </si>
  <si>
    <r>
      <rPr>
        <sz val="9"/>
        <rFont val="SimSun"/>
        <charset val="134"/>
      </rPr>
      <t>医用冷敷眼罩</t>
    </r>
  </si>
  <si>
    <r>
      <rPr>
        <sz val="9"/>
        <rFont val="SimSun"/>
        <charset val="134"/>
      </rPr>
      <t>YXYY-WHYZ-V</t>
    </r>
  </si>
  <si>
    <r>
      <rPr>
        <sz val="9"/>
        <rFont val="SimSun"/>
        <charset val="134"/>
      </rPr>
      <t>套</t>
    </r>
  </si>
  <si>
    <r>
      <rPr>
        <sz val="9"/>
        <rFont val="SimSun"/>
        <charset val="134"/>
      </rPr>
      <t>眼科专用</t>
    </r>
  </si>
  <si>
    <r>
      <rPr>
        <sz val="9"/>
        <rFont val="SimSun"/>
        <charset val="134"/>
      </rPr>
      <t>骨蜡</t>
    </r>
  </si>
  <si>
    <r>
      <rPr>
        <sz val="9"/>
        <rFont val="SimSun"/>
        <charset val="134"/>
      </rPr>
      <t>W810T</t>
    </r>
  </si>
  <si>
    <r>
      <rPr>
        <sz val="9"/>
        <rFont val="SimSun"/>
        <charset val="134"/>
      </rPr>
      <t>片</t>
    </r>
  </si>
  <si>
    <r>
      <rPr>
        <sz val="9"/>
        <rFont val="SimSun"/>
        <charset val="134"/>
      </rPr>
      <t>压力微导管</t>
    </r>
  </si>
  <si>
    <r>
      <rPr>
        <sz val="9"/>
        <rFont val="SimSun"/>
        <charset val="134"/>
      </rPr>
      <t>根</t>
    </r>
  </si>
  <si>
    <t>适配血流储备分数测量
设备C152301</t>
  </si>
  <si>
    <r>
      <rPr>
        <sz val="9"/>
        <rFont val="SimSun"/>
        <charset val="134"/>
      </rPr>
      <t>气垫床膜片</t>
    </r>
  </si>
  <si>
    <r>
      <rPr>
        <sz val="9"/>
        <rFont val="SimSun"/>
        <charset val="134"/>
      </rPr>
      <t>/.</t>
    </r>
  </si>
  <si>
    <r>
      <rPr>
        <sz val="9"/>
        <rFont val="SimSun"/>
        <charset val="134"/>
      </rPr>
      <t>适配三马气垫床</t>
    </r>
  </si>
  <si>
    <r>
      <rPr>
        <sz val="9"/>
        <rFont val="SimSun"/>
        <charset val="134"/>
      </rPr>
      <t>史密斯微泵适配电源线</t>
    </r>
  </si>
  <si>
    <r>
      <rPr>
        <sz val="9"/>
        <rFont val="SimSun"/>
        <charset val="134"/>
      </rPr>
      <t xml:space="preserve">一次性过滤纸(消毒供应
</t>
    </r>
    <r>
      <rPr>
        <sz val="9"/>
        <rFont val="SimSun"/>
        <charset val="134"/>
      </rPr>
      <t>室专用)</t>
    </r>
  </si>
  <si>
    <r>
      <rPr>
        <sz val="9"/>
        <rFont val="SimSun"/>
        <charset val="134"/>
      </rPr>
      <t>ZS815</t>
    </r>
  </si>
  <si>
    <r>
      <rPr>
        <sz val="9"/>
        <rFont val="SimSun"/>
        <charset val="134"/>
      </rPr>
      <t>张</t>
    </r>
  </si>
  <si>
    <r>
      <rPr>
        <sz val="9"/>
        <rFont val="SimSun"/>
        <charset val="134"/>
      </rPr>
      <t>折叠式手动轮椅车</t>
    </r>
  </si>
  <si>
    <r>
      <rPr>
        <sz val="9"/>
        <rFont val="SimSun"/>
        <charset val="134"/>
      </rPr>
      <t>FS-1B201</t>
    </r>
  </si>
  <si>
    <r>
      <rPr>
        <sz val="9"/>
        <rFont val="SimSun"/>
        <charset val="134"/>
      </rPr>
      <t>辆</t>
    </r>
  </si>
  <si>
    <t>当前临采</t>
  </si>
  <si>
    <r>
      <rPr>
        <sz val="9"/>
        <rFont val="SimSun"/>
        <charset val="134"/>
      </rPr>
      <t>折叠式手动轮椅一体轮</t>
    </r>
  </si>
  <si>
    <r>
      <rPr>
        <sz val="9"/>
        <rFont val="SimSun"/>
        <charset val="134"/>
      </rPr>
      <t>简易呼吸器(皮囊)</t>
    </r>
  </si>
  <si>
    <r>
      <rPr>
        <sz val="9"/>
        <rFont val="SimSun"/>
        <charset val="134"/>
      </rPr>
      <t>各型号</t>
    </r>
  </si>
  <si>
    <t>二期招标大批量采购</t>
  </si>
  <si>
    <r>
      <rPr>
        <sz val="9"/>
        <rFont val="SimSun"/>
        <charset val="134"/>
      </rPr>
      <t>一次性使用心电电极</t>
    </r>
  </si>
  <si>
    <r>
      <rPr>
        <sz val="9"/>
        <rFont val="SimSun"/>
        <charset val="134"/>
      </rPr>
      <t xml:space="preserve">55mm、50mm、35mm
</t>
    </r>
    <r>
      <rPr>
        <sz val="9"/>
        <rFont val="SimSun"/>
        <charset val="134"/>
      </rPr>
      <t>、30mm</t>
    </r>
  </si>
  <si>
    <t>月牙形理疗电极，用于儿童耳后理疗，通用纽扣接口</t>
  </si>
  <si>
    <r>
      <rPr>
        <sz val="9"/>
        <rFont val="SimSun"/>
        <charset val="134"/>
      </rPr>
      <t>一次性理疗电极</t>
    </r>
  </si>
  <si>
    <t>60*90mm</t>
  </si>
  <si>
    <t>插口型理疗电极，8mm插
口</t>
  </si>
  <si>
    <r>
      <rPr>
        <sz val="9"/>
        <rFont val="SimSun"/>
        <charset val="134"/>
      </rPr>
      <t>球囊扩张式血管覆膜支架”</t>
    </r>
  </si>
  <si>
    <r>
      <rPr>
        <sz val="9"/>
        <rFont val="SimSun"/>
        <charset val="134"/>
      </rPr>
      <t>用于骼骨动静脉支架植入</t>
    </r>
  </si>
  <si>
    <r>
      <rPr>
        <sz val="9"/>
        <rFont val="SimSun"/>
        <charset val="134"/>
      </rPr>
      <t xml:space="preserve">参考清流的球囊扩张式
</t>
    </r>
    <r>
      <rPr>
        <sz val="9"/>
        <rFont val="SimSun"/>
        <charset val="134"/>
      </rPr>
      <t>血管覆膜支架</t>
    </r>
  </si>
  <si>
    <t>已带量</t>
  </si>
  <si>
    <r>
      <rPr>
        <sz val="9"/>
        <rFont val="SimSun"/>
        <charset val="134"/>
      </rPr>
      <t xml:space="preserve">胸壁接骨板、螺钉内固定
</t>
    </r>
    <r>
      <rPr>
        <sz val="9"/>
        <rFont val="SimSun"/>
        <charset val="134"/>
      </rPr>
      <t>系统</t>
    </r>
  </si>
  <si>
    <r>
      <rPr>
        <sz val="9"/>
        <rFont val="SimSun"/>
        <charset val="134"/>
      </rPr>
      <t>30孔胸骨和18孔肋骨</t>
    </r>
  </si>
  <si>
    <r>
      <rPr>
        <sz val="9"/>
        <rFont val="SimSun"/>
        <charset val="134"/>
      </rPr>
      <t>块</t>
    </r>
  </si>
  <si>
    <t>已进集采</t>
  </si>
  <si>
    <r>
      <rPr>
        <sz val="9"/>
        <rFont val="SimSun"/>
        <charset val="134"/>
      </rPr>
      <t>配套接骨螺钉</t>
    </r>
  </si>
  <si>
    <r>
      <rPr>
        <sz val="9"/>
        <rFont val="SimSun"/>
        <charset val="134"/>
      </rPr>
      <t>颗</t>
    </r>
  </si>
  <si>
    <t>中标（成交）企业</t>
  </si>
  <si>
    <t>金华科桥医疗设备有限公司</t>
  </si>
  <si>
    <t>载玻片</t>
  </si>
  <si>
    <t>非医疗器械</t>
  </si>
  <si>
    <t>江苏汇达医疗器械有限公司</t>
  </si>
  <si>
    <t>包埋盒</t>
  </si>
  <si>
    <t>HP20285</t>
  </si>
  <si>
    <t>盐城汇达生物科技有限公司</t>
  </si>
  <si>
    <t>箱</t>
  </si>
  <si>
    <t>宁波同盛生物科技有限公司</t>
  </si>
  <si>
    <t>中性缓冲甲醛组织固定液</t>
  </si>
  <si>
    <t>浙甬械备20160013号</t>
  </si>
  <si>
    <t>5L</t>
  </si>
  <si>
    <t>桶</t>
  </si>
  <si>
    <t>25L</t>
  </si>
  <si>
    <t>苏木素-伊红染色液（H-E)</t>
  </si>
  <si>
    <t>浙甬械备20170032号</t>
  </si>
  <si>
    <t>1L*6瓶/套</t>
  </si>
  <si>
    <t>苏木素染色液</t>
  </si>
  <si>
    <t>浙甬械备20190105号</t>
  </si>
  <si>
    <t>1L</t>
  </si>
  <si>
    <t>苏木素染色缓冲液</t>
  </si>
  <si>
    <t>浙甬械备20160016号</t>
  </si>
  <si>
    <t>伊红染色液</t>
  </si>
  <si>
    <t>浙甬械备20190107号</t>
  </si>
  <si>
    <t>伊红缓冲液</t>
  </si>
  <si>
    <t>浙甬械备20160062号</t>
  </si>
  <si>
    <t>酸性清洗分化液</t>
  </si>
  <si>
    <t>浙甬械备20160018号</t>
  </si>
  <si>
    <t>碱性清洗返蓝液</t>
  </si>
  <si>
    <t>浙甬械备20160020号</t>
  </si>
  <si>
    <t>组织标本固定脱钙液</t>
  </si>
  <si>
    <t>浙甬械备20160026号</t>
  </si>
  <si>
    <t>标记系统染料</t>
  </si>
  <si>
    <t>浙甬械备20190083号</t>
  </si>
  <si>
    <t>组织切缘色标液</t>
  </si>
  <si>
    <t>10ml蓝色</t>
  </si>
  <si>
    <t>10ml绿色</t>
  </si>
  <si>
    <t>10ml紫色</t>
  </si>
  <si>
    <t>10ml黑色</t>
  </si>
  <si>
    <t>10ml棕色</t>
  </si>
  <si>
    <t>杭州安鼎医疗器械有限公司</t>
  </si>
  <si>
    <t>液基细胞学处理试剂</t>
  </si>
  <si>
    <t>国械备20181336号</t>
  </si>
  <si>
    <t>样本保存液</t>
  </si>
  <si>
    <t>10ml/瓶*500/套/SurePath</t>
  </si>
  <si>
    <t>碧迪医疗器械（上海）有限公司</t>
  </si>
  <si>
    <t>国械备20181327号</t>
  </si>
  <si>
    <t>样本密度分离液</t>
  </si>
  <si>
    <t>480ml/瓶*4/套/无</t>
  </si>
  <si>
    <t>国械备20181244号</t>
  </si>
  <si>
    <t>细胞染色液</t>
  </si>
  <si>
    <t>0.75苏木精染色剂480ml+EA/OG混合/无</t>
  </si>
  <si>
    <t>不属于医疗器械管理</t>
  </si>
  <si>
    <t>样本处理耗材</t>
  </si>
  <si>
    <t>480人份/套</t>
  </si>
  <si>
    <t>国械备20181285号</t>
  </si>
  <si>
    <t>3600ml/瓶/CytoRich Red（192人份）</t>
  </si>
  <si>
    <t>非妇科液基细胞学检测耗材</t>
  </si>
  <si>
    <t>192人份/箱</t>
  </si>
  <si>
    <t>二件式造口袋（底盘）</t>
  </si>
  <si>
    <t>适配各型号造口袋</t>
  </si>
  <si>
    <t>二件式造口袋（开口袋）</t>
  </si>
  <si>
    <t>400ml及以上</t>
  </si>
  <si>
    <t>造口袋(一件式开口袋)</t>
  </si>
  <si>
    <t>尿路造口</t>
  </si>
  <si>
    <t>尿路造口袋</t>
  </si>
  <si>
    <t>按键回弹式采血器</t>
  </si>
  <si>
    <t>防针刺伤型</t>
  </si>
  <si>
    <t>枚</t>
  </si>
  <si>
    <t>除颤电极片</t>
  </si>
  <si>
    <t>除颤仪电极片</t>
  </si>
  <si>
    <t>带针胸管</t>
  </si>
  <si>
    <t>不少于4种规格</t>
  </si>
  <si>
    <t>不少于3种规格</t>
  </si>
  <si>
    <t>随身灸</t>
  </si>
  <si>
    <t>要求无烟易取放</t>
  </si>
  <si>
    <t>大便采集器</t>
  </si>
  <si>
    <t>带盖</t>
  </si>
  <si>
    <t>冷冻离心管</t>
  </si>
  <si>
    <t>1.8ML</t>
  </si>
  <si>
    <t>尿杯</t>
  </si>
  <si>
    <t>中号</t>
  </si>
  <si>
    <t>塑料试管</t>
  </si>
  <si>
    <t>12*75mm</t>
  </si>
  <si>
    <t>13*78mm</t>
  </si>
  <si>
    <t>15*100mm</t>
  </si>
  <si>
    <t>塑料试管盖</t>
  </si>
  <si>
    <t>13mm</t>
  </si>
  <si>
    <t>塑料试管架</t>
  </si>
  <si>
    <t>50孔</t>
  </si>
  <si>
    <t>样品杯</t>
  </si>
  <si>
    <t>14*25mm</t>
  </si>
  <si>
    <t>一次性吸管</t>
  </si>
  <si>
    <t>1ML</t>
  </si>
  <si>
    <t>3ML</t>
  </si>
  <si>
    <t>（磨砂片），1.2MM，50片</t>
  </si>
  <si>
    <t>超声探头隔离套</t>
  </si>
  <si>
    <t>宽度52±2mm</t>
  </si>
  <si>
    <t>超声骨科动力系统（刀头）</t>
  </si>
  <si>
    <t>适配超声骨刀</t>
  </si>
  <si>
    <t>王不留行子耳贴</t>
  </si>
  <si>
    <t>子耳贴不少于100粒/盒</t>
  </si>
  <si>
    <t>一次性真空采血管（包括采血针）</t>
  </si>
  <si>
    <t>2.7ml蓝色(血凝管)</t>
  </si>
  <si>
    <t>带采血针</t>
  </si>
  <si>
    <t>2ml紫色（血常规管）</t>
  </si>
  <si>
    <t>5ml紫色（血常规管）</t>
  </si>
  <si>
    <t>5ml黄色（分离胶管）</t>
  </si>
  <si>
    <t xml:space="preserve"> 3.5ml橘红色（分离胶管）</t>
  </si>
  <si>
    <t>2ml灰色（氟化钠）</t>
  </si>
  <si>
    <t>5ml绿色（肝素锂）</t>
  </si>
  <si>
    <t>2ml白色（血常规）</t>
  </si>
  <si>
    <t>5ml白色（肝素锂）</t>
  </si>
  <si>
    <t>聚氨酯泡沫敷料</t>
  </si>
  <si>
    <t>12.5*12.5CM，泡沫厚度5MM</t>
  </si>
  <si>
    <t>医用棉签（五官）</t>
  </si>
  <si>
    <t>50支/包 15CM，五官专用</t>
  </si>
  <si>
    <t>一次性使用口镜</t>
  </si>
  <si>
    <t>检查型</t>
  </si>
  <si>
    <t>显微眼内视网膜镊</t>
  </si>
  <si>
    <t>杠杆式，内界膜镊，25G，直头/弯头</t>
  </si>
  <si>
    <t>医用无纺布帽</t>
  </si>
  <si>
    <t>深蓝</t>
  </si>
  <si>
    <t>一次性使用防逆流引流袋</t>
  </si>
  <si>
    <t>1000ML</t>
  </si>
  <si>
    <t>医用弹性绷带</t>
  </si>
  <si>
    <t>7.5cm*450cm</t>
  </si>
  <si>
    <t>10cm*450 cm</t>
  </si>
  <si>
    <t>自粘弹性绷带</t>
  </si>
  <si>
    <t>10cm*450 cm肤色</t>
  </si>
  <si>
    <t>医用导电膏</t>
  </si>
  <si>
    <t>250克装</t>
  </si>
  <si>
    <t>一次性使用无菌医用垫单</t>
  </si>
  <si>
    <t>90*200cm</t>
  </si>
  <si>
    <t>一次性使用雾化器</t>
  </si>
  <si>
    <t>儿童型</t>
  </si>
  <si>
    <t>一次性使用吸痰包</t>
  </si>
  <si>
    <t>4.0mm（F12）*L 50mm</t>
  </si>
  <si>
    <t>一次性使用输氧面罩</t>
  </si>
  <si>
    <t>4米成人型</t>
  </si>
  <si>
    <t>40cm*50cm</t>
  </si>
  <si>
    <t>医用高分子夹板</t>
  </si>
  <si>
    <t>10cmx40cm</t>
  </si>
  <si>
    <t>12.5cmx75cm</t>
  </si>
  <si>
    <t>一次性人体动脉血样采集器</t>
  </si>
  <si>
    <t>22G或更多规格</t>
  </si>
  <si>
    <t>一次性使用三通阀</t>
  </si>
  <si>
    <t>三通</t>
  </si>
  <si>
    <t>医用超声耦合剂</t>
  </si>
  <si>
    <t>医用外科口罩</t>
  </si>
  <si>
    <t>17*18cm 3P Ⅰ型 1只/袋 浅兰长带</t>
  </si>
  <si>
    <t>17*18cm 3P Ⅰ型 耳挂式 10只/袋 浅兰</t>
  </si>
  <si>
    <t>17*18cm 3P 10只/袋 绑带式 浅蓝长带</t>
  </si>
  <si>
    <t>耳挂式17*18cm单包装 浅蓝</t>
  </si>
  <si>
    <t>一次性使用湿化鼻氧管</t>
  </si>
  <si>
    <t>含湿化瓶、鼻氧管，要求不适配院内氧气流量表的产品自配接头</t>
  </si>
  <si>
    <t>医用胶带(橡皮胶布)</t>
  </si>
  <si>
    <t>26cm*500cm</t>
  </si>
  <si>
    <t>筒</t>
  </si>
  <si>
    <t>一次性使用无菌光纤</t>
  </si>
  <si>
    <t>参考波科EZ系列或SIS EZ系列</t>
  </si>
  <si>
    <t>型号仅为参考，须适配科医人钬激光Versapulse PowerSuite100W</t>
  </si>
  <si>
    <t>骨蜡</t>
  </si>
  <si>
    <t>2.5g，手术使用，参考强生W810T</t>
  </si>
  <si>
    <t>压力微导管</t>
  </si>
  <si>
    <t>一次性使用心电电极</t>
  </si>
  <si>
    <t>55mm、50mm、35mm
、30mm</t>
  </si>
  <si>
    <t>一次性理疗电极</t>
  </si>
  <si>
    <t>口腔器械盒</t>
  </si>
  <si>
    <t>内容包含但不限于口镜、牙探针、牙用镊、脱脂棉球、检查垫、检查碗、乳胶手套、清洁用纸等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</si>
</sst>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m\-d\-yy;@"/>
    <numFmt numFmtId="178" formatCode="0.0_ "/>
    <numFmt numFmtId="179" formatCode="0.00_ "/>
  </numFmts>
  <fonts count="52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color rgb="FF000000"/>
      <name val="Arial"/>
      <charset val="134"/>
    </font>
    <font>
      <sz val="11"/>
      <color rgb="FF000000"/>
      <name val="Arial"/>
      <charset val="204"/>
    </font>
    <font>
      <sz val="9"/>
      <name val="SimSun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Arial"/>
      <charset val="134"/>
    </font>
    <font>
      <b/>
      <sz val="10"/>
      <name val="宋体"/>
      <charset val="134"/>
    </font>
    <font>
      <sz val="11"/>
      <color rgb="FF000000"/>
      <name val="宋体"/>
      <charset val="204"/>
    </font>
    <font>
      <b/>
      <sz val="10"/>
      <color rgb="FF00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8"/>
      <color theme="1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1" fillId="8" borderId="15" applyNumberFormat="0" applyAlignment="0" applyProtection="0">
      <alignment vertical="center"/>
    </xf>
    <xf numFmtId="0" fontId="42" fillId="8" borderId="14" applyNumberFormat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5" fillId="0" borderId="2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vertical="center"/>
      <protection locked="0"/>
    </xf>
    <xf numFmtId="0" fontId="0" fillId="0" borderId="2" xfId="0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left" vertical="top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top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14" fillId="0" borderId="0" xfId="0" applyNumberFormat="1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76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left" vertical="top" wrapText="1"/>
    </xf>
    <xf numFmtId="179" fontId="8" fillId="3" borderId="6" xfId="0" applyNumberFormat="1" applyFont="1" applyFill="1" applyBorder="1" applyAlignment="1">
      <alignment horizontal="center" vertical="center" wrapText="1"/>
    </xf>
    <xf numFmtId="178" fontId="8" fillId="3" borderId="6" xfId="0" applyNumberFormat="1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vertical="center" wrapText="1"/>
      <protection locked="0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176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>
      <alignment vertical="center"/>
    </xf>
    <xf numFmtId="0" fontId="19" fillId="0" borderId="2" xfId="0" applyFont="1" applyFill="1" applyBorder="1">
      <alignment vertical="center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9" fillId="0" borderId="3" xfId="0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176" fontId="2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176" fontId="29" fillId="0" borderId="2" xfId="0" applyNumberFormat="1" applyFont="1" applyFill="1" applyBorder="1" applyAlignment="1" applyProtection="1">
      <alignment horizontal="center" vertical="center"/>
      <protection locked="0"/>
    </xf>
    <xf numFmtId="0" fontId="28" fillId="0" borderId="2" xfId="0" applyFont="1" applyFill="1" applyBorder="1">
      <alignment vertical="center"/>
    </xf>
    <xf numFmtId="0" fontId="29" fillId="0" borderId="2" xfId="0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3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35" dbFileVersion="0">
    <open main="41" threadCnt="1"/>
    <sheetInfos>
      <sheetInfo cellCmpFml="8" sheetStid="1">
        <open main="1" threadCnt="1"/>
      </sheetInfo>
      <sheetInfo cellCmpFml="11" sheetStid="8">
        <open main="1" threadCnt="1"/>
      </sheetInfo>
      <sheetInfo cellCmpFml="1" sheetStid="10">
        <open threadCnt="1"/>
      </sheetInfo>
      <sheetInfo cellCmpFml="5" sheetStid="11">
        <open main="1" threadCnt="1"/>
      </sheetInfo>
      <sheetInfo cellCmpFml="0" sheetStid="9">
        <open threadCnt="1"/>
      </sheetInfo>
      <sheetInfo cellCmpFml="0" sheetStid="5">
        <open threadCnt="1"/>
      </sheetInfo>
      <sheetInfo cellCmpFml="0" sheetStid="2">
        <open threadCnt="1"/>
      </sheetInfo>
      <sheetInfo cellCmpFml="10" sheetStid="6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www.wps.cn/officeDocument/2023/relationships/woinfos" Target="woinfos.xml"/><Relationship Id="rId15" Type="http://schemas.openxmlformats.org/officeDocument/2006/relationships/styles" Target="styles.xml"/><Relationship Id="rId14" Type="http://schemas.openxmlformats.org/officeDocument/2006/relationships/customXml" Target="../customXml/item3.xml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topLeftCell="A37" workbookViewId="0">
      <selection activeCell="N74" sqref="A1:N74"/>
    </sheetView>
  </sheetViews>
  <sheetFormatPr defaultColWidth="9" defaultRowHeight="13.5"/>
  <cols>
    <col min="1" max="7" width="9" style="1"/>
    <col min="8" max="8" width="9.25" style="1"/>
    <col min="9" max="10" width="9" style="1"/>
    <col min="11" max="11" width="9.625" style="1"/>
    <col min="12" max="12" width="21.5" style="107" customWidth="1"/>
    <col min="13" max="13" width="10.375" style="1"/>
    <col min="14" max="16384" width="9" style="1"/>
  </cols>
  <sheetData>
    <row r="1" ht="21" spans="1:14">
      <c r="A1" s="108" t="s">
        <v>0</v>
      </c>
      <c r="B1" s="108" t="s">
        <v>1</v>
      </c>
      <c r="C1" s="108" t="s">
        <v>2</v>
      </c>
      <c r="D1" s="108" t="s">
        <v>3</v>
      </c>
      <c r="E1" s="108" t="s">
        <v>4</v>
      </c>
      <c r="F1" s="108" t="s">
        <v>5</v>
      </c>
      <c r="G1" s="108" t="s">
        <v>6</v>
      </c>
      <c r="H1" s="108" t="s">
        <v>7</v>
      </c>
      <c r="I1" s="108" t="s">
        <v>8</v>
      </c>
      <c r="J1" s="108" t="s">
        <v>9</v>
      </c>
      <c r="K1" s="108" t="s">
        <v>10</v>
      </c>
      <c r="L1" s="76" t="s">
        <v>11</v>
      </c>
      <c r="M1" s="10" t="s">
        <v>12</v>
      </c>
      <c r="N1" s="11" t="s">
        <v>13</v>
      </c>
    </row>
    <row r="2" s="1" customFormat="1" ht="52.5" spans="1:14">
      <c r="A2" s="109">
        <v>1</v>
      </c>
      <c r="B2" s="109" t="s">
        <v>14</v>
      </c>
      <c r="C2" s="109" t="s">
        <v>15</v>
      </c>
      <c r="D2" s="109" t="s">
        <v>16</v>
      </c>
      <c r="E2" s="109" t="s">
        <v>15</v>
      </c>
      <c r="F2" s="109" t="s">
        <v>17</v>
      </c>
      <c r="G2" s="109"/>
      <c r="H2" s="109">
        <v>160320968</v>
      </c>
      <c r="I2" s="109" t="s">
        <v>18</v>
      </c>
      <c r="J2" s="109" t="s">
        <v>19</v>
      </c>
      <c r="K2" s="109">
        <v>250</v>
      </c>
      <c r="L2" s="76">
        <v>1</v>
      </c>
      <c r="M2" s="11">
        <f t="shared" ref="M2:M65" si="0">L2*K2</f>
        <v>250</v>
      </c>
      <c r="N2" s="10"/>
    </row>
    <row r="3" s="1" customFormat="1" ht="42" spans="1:14">
      <c r="A3" s="109"/>
      <c r="B3" s="109" t="s">
        <v>20</v>
      </c>
      <c r="C3" s="109" t="s">
        <v>21</v>
      </c>
      <c r="D3" s="109" t="s">
        <v>22</v>
      </c>
      <c r="E3" s="109" t="s">
        <v>23</v>
      </c>
      <c r="F3" s="109" t="s">
        <v>24</v>
      </c>
      <c r="G3" s="109"/>
      <c r="H3" s="109">
        <v>160321040</v>
      </c>
      <c r="I3" s="109" t="s">
        <v>18</v>
      </c>
      <c r="J3" s="109" t="s">
        <v>25</v>
      </c>
      <c r="K3" s="109">
        <v>410</v>
      </c>
      <c r="L3" s="76">
        <v>12</v>
      </c>
      <c r="M3" s="11">
        <f t="shared" si="0"/>
        <v>4920</v>
      </c>
      <c r="N3" s="10"/>
    </row>
    <row r="4" s="1" customFormat="1" ht="42" spans="1:14">
      <c r="A4" s="109"/>
      <c r="B4" s="109" t="s">
        <v>26</v>
      </c>
      <c r="C4" s="109" t="s">
        <v>27</v>
      </c>
      <c r="D4" s="109" t="s">
        <v>28</v>
      </c>
      <c r="E4" s="109" t="s">
        <v>27</v>
      </c>
      <c r="F4" s="109" t="s">
        <v>29</v>
      </c>
      <c r="G4" s="109"/>
      <c r="H4" s="109">
        <v>160320974</v>
      </c>
      <c r="I4" s="109" t="s">
        <v>18</v>
      </c>
      <c r="J4" s="109" t="s">
        <v>30</v>
      </c>
      <c r="K4" s="109">
        <v>171.6</v>
      </c>
      <c r="L4" s="76">
        <v>1</v>
      </c>
      <c r="M4" s="11">
        <f t="shared" si="0"/>
        <v>171.6</v>
      </c>
      <c r="N4" s="10"/>
    </row>
    <row r="5" s="1" customFormat="1" ht="42" spans="1:14">
      <c r="A5" s="109"/>
      <c r="B5" s="109" t="s">
        <v>31</v>
      </c>
      <c r="C5" s="109" t="s">
        <v>32</v>
      </c>
      <c r="D5" s="109" t="s">
        <v>33</v>
      </c>
      <c r="E5" s="109" t="s">
        <v>32</v>
      </c>
      <c r="F5" s="109" t="s">
        <v>34</v>
      </c>
      <c r="G5" s="109"/>
      <c r="H5" s="109">
        <v>160319679</v>
      </c>
      <c r="I5" s="109" t="s">
        <v>18</v>
      </c>
      <c r="J5" s="109" t="s">
        <v>30</v>
      </c>
      <c r="K5" s="109">
        <v>212.14</v>
      </c>
      <c r="L5" s="76">
        <v>100</v>
      </c>
      <c r="M5" s="11">
        <f t="shared" si="0"/>
        <v>21214</v>
      </c>
      <c r="N5" s="10"/>
    </row>
    <row r="6" s="1" customFormat="1" ht="42" spans="1:14">
      <c r="A6" s="109"/>
      <c r="B6" s="109" t="s">
        <v>35</v>
      </c>
      <c r="C6" s="109" t="s">
        <v>32</v>
      </c>
      <c r="D6" s="109" t="s">
        <v>33</v>
      </c>
      <c r="E6" s="109" t="s">
        <v>32</v>
      </c>
      <c r="F6" s="109" t="s">
        <v>36</v>
      </c>
      <c r="G6" s="10"/>
      <c r="H6" s="109">
        <v>160319680</v>
      </c>
      <c r="I6" s="109" t="s">
        <v>18</v>
      </c>
      <c r="J6" s="109" t="s">
        <v>30</v>
      </c>
      <c r="K6" s="109">
        <v>212.14</v>
      </c>
      <c r="L6" s="76">
        <v>1</v>
      </c>
      <c r="M6" s="11">
        <f t="shared" si="0"/>
        <v>212.14</v>
      </c>
      <c r="N6" s="10"/>
    </row>
    <row r="7" s="1" customFormat="1" ht="42" spans="1:14">
      <c r="A7" s="109"/>
      <c r="B7" s="109" t="s">
        <v>37</v>
      </c>
      <c r="C7" s="109" t="s">
        <v>38</v>
      </c>
      <c r="D7" s="109" t="s">
        <v>39</v>
      </c>
      <c r="E7" s="109" t="s">
        <v>38</v>
      </c>
      <c r="F7" s="109" t="s">
        <v>40</v>
      </c>
      <c r="G7" s="109"/>
      <c r="H7" s="109">
        <v>160321753</v>
      </c>
      <c r="I7" s="109" t="s">
        <v>18</v>
      </c>
      <c r="J7" s="109" t="s">
        <v>41</v>
      </c>
      <c r="K7" s="109">
        <v>235</v>
      </c>
      <c r="L7" s="76">
        <v>1</v>
      </c>
      <c r="M7" s="11">
        <f t="shared" si="0"/>
        <v>235</v>
      </c>
      <c r="N7" s="10"/>
    </row>
    <row r="8" s="1" customFormat="1" ht="42" spans="1:14">
      <c r="A8" s="109"/>
      <c r="B8" s="109" t="s">
        <v>42</v>
      </c>
      <c r="C8" s="109" t="s">
        <v>43</v>
      </c>
      <c r="D8" s="109" t="s">
        <v>33</v>
      </c>
      <c r="E8" s="109" t="s">
        <v>32</v>
      </c>
      <c r="F8" s="109" t="s">
        <v>34</v>
      </c>
      <c r="G8" s="109"/>
      <c r="H8" s="109">
        <v>160319682</v>
      </c>
      <c r="I8" s="109" t="s">
        <v>18</v>
      </c>
      <c r="J8" s="109" t="s">
        <v>30</v>
      </c>
      <c r="K8" s="109">
        <v>212.14</v>
      </c>
      <c r="L8" s="76">
        <v>4</v>
      </c>
      <c r="M8" s="11">
        <f t="shared" si="0"/>
        <v>848.56</v>
      </c>
      <c r="N8" s="10"/>
    </row>
    <row r="9" s="1" customFormat="1" ht="42" spans="1:14">
      <c r="A9" s="109"/>
      <c r="B9" s="110" t="s">
        <v>44</v>
      </c>
      <c r="C9" s="110" t="s">
        <v>23</v>
      </c>
      <c r="D9" s="110" t="s">
        <v>45</v>
      </c>
      <c r="E9" s="110" t="s">
        <v>23</v>
      </c>
      <c r="F9" s="110" t="s">
        <v>46</v>
      </c>
      <c r="G9" s="110"/>
      <c r="H9" s="109">
        <v>160321053</v>
      </c>
      <c r="I9" s="110" t="s">
        <v>18</v>
      </c>
      <c r="J9" s="110" t="s">
        <v>25</v>
      </c>
      <c r="K9" s="109">
        <v>563.94</v>
      </c>
      <c r="L9" s="76">
        <v>8</v>
      </c>
      <c r="M9" s="11">
        <f t="shared" si="0"/>
        <v>4511.52</v>
      </c>
      <c r="N9" s="10"/>
    </row>
    <row r="10" s="1" customFormat="1" ht="42" spans="1:14">
      <c r="A10" s="109"/>
      <c r="B10" s="110" t="s">
        <v>47</v>
      </c>
      <c r="C10" s="110" t="s">
        <v>48</v>
      </c>
      <c r="D10" s="110" t="s">
        <v>49</v>
      </c>
      <c r="E10" s="110" t="s">
        <v>50</v>
      </c>
      <c r="F10" s="110" t="s">
        <v>51</v>
      </c>
      <c r="G10" s="110"/>
      <c r="H10" s="109">
        <v>170958311</v>
      </c>
      <c r="I10" s="110" t="s">
        <v>18</v>
      </c>
      <c r="J10" s="110" t="s">
        <v>19</v>
      </c>
      <c r="K10" s="109">
        <v>230</v>
      </c>
      <c r="L10" s="76">
        <v>1</v>
      </c>
      <c r="M10" s="11">
        <f t="shared" si="0"/>
        <v>230</v>
      </c>
      <c r="N10" s="10"/>
    </row>
    <row r="11" s="1" customFormat="1" ht="42" spans="1:14">
      <c r="A11" s="109"/>
      <c r="B11" s="110" t="s">
        <v>52</v>
      </c>
      <c r="C11" s="110" t="s">
        <v>53</v>
      </c>
      <c r="D11" s="110" t="s">
        <v>33</v>
      </c>
      <c r="E11" s="110" t="s">
        <v>32</v>
      </c>
      <c r="F11" s="110" t="s">
        <v>54</v>
      </c>
      <c r="G11" s="10"/>
      <c r="H11" s="109">
        <v>160319686</v>
      </c>
      <c r="I11" s="110" t="s">
        <v>18</v>
      </c>
      <c r="J11" s="110" t="s">
        <v>30</v>
      </c>
      <c r="K11" s="109">
        <v>212.14</v>
      </c>
      <c r="L11" s="10">
        <v>1</v>
      </c>
      <c r="M11" s="11">
        <f t="shared" si="0"/>
        <v>212.14</v>
      </c>
      <c r="N11" s="10"/>
    </row>
    <row r="12" s="1" customFormat="1" ht="42" spans="1:14">
      <c r="A12" s="109"/>
      <c r="B12" s="110" t="s">
        <v>55</v>
      </c>
      <c r="C12" s="110" t="s">
        <v>56</v>
      </c>
      <c r="D12" s="110" t="s">
        <v>57</v>
      </c>
      <c r="E12" s="110" t="s">
        <v>58</v>
      </c>
      <c r="F12" s="110" t="s">
        <v>59</v>
      </c>
      <c r="G12" s="110"/>
      <c r="H12" s="109">
        <v>160321010</v>
      </c>
      <c r="I12" s="110" t="s">
        <v>18</v>
      </c>
      <c r="J12" s="110" t="s">
        <v>19</v>
      </c>
      <c r="K12" s="109">
        <v>998</v>
      </c>
      <c r="L12" s="76">
        <v>1</v>
      </c>
      <c r="M12" s="11">
        <f t="shared" si="0"/>
        <v>998</v>
      </c>
      <c r="N12" s="10"/>
    </row>
    <row r="13" s="1" customFormat="1" ht="42" spans="1:14">
      <c r="A13" s="109"/>
      <c r="B13" s="110" t="s">
        <v>60</v>
      </c>
      <c r="C13" s="110" t="s">
        <v>61</v>
      </c>
      <c r="D13" s="110" t="s">
        <v>62</v>
      </c>
      <c r="E13" s="110" t="s">
        <v>61</v>
      </c>
      <c r="F13" s="110" t="s">
        <v>63</v>
      </c>
      <c r="G13" s="110"/>
      <c r="H13" s="109">
        <v>160321017</v>
      </c>
      <c r="I13" s="110" t="s">
        <v>18</v>
      </c>
      <c r="J13" s="110" t="s">
        <v>19</v>
      </c>
      <c r="K13" s="109">
        <v>900</v>
      </c>
      <c r="L13" s="76">
        <v>1</v>
      </c>
      <c r="M13" s="11">
        <f t="shared" si="0"/>
        <v>900</v>
      </c>
      <c r="N13" s="10"/>
    </row>
    <row r="14" s="1" customFormat="1" ht="42" spans="1:14">
      <c r="A14" s="109"/>
      <c r="B14" s="110" t="s">
        <v>64</v>
      </c>
      <c r="C14" s="110" t="s">
        <v>65</v>
      </c>
      <c r="D14" s="110" t="s">
        <v>66</v>
      </c>
      <c r="E14" s="110" t="s">
        <v>67</v>
      </c>
      <c r="F14" s="110" t="s">
        <v>68</v>
      </c>
      <c r="G14" s="110"/>
      <c r="H14" s="109">
        <v>160321021</v>
      </c>
      <c r="I14" s="110" t="s">
        <v>18</v>
      </c>
      <c r="J14" s="110" t="s">
        <v>19</v>
      </c>
      <c r="K14" s="109">
        <v>410</v>
      </c>
      <c r="L14" s="76">
        <v>1</v>
      </c>
      <c r="M14" s="11">
        <f t="shared" si="0"/>
        <v>410</v>
      </c>
      <c r="N14" s="10"/>
    </row>
    <row r="15" s="1" customFormat="1" ht="42" spans="1:14">
      <c r="A15" s="109"/>
      <c r="B15" s="110" t="s">
        <v>69</v>
      </c>
      <c r="C15" s="110" t="s">
        <v>70</v>
      </c>
      <c r="D15" s="110" t="s">
        <v>71</v>
      </c>
      <c r="E15" s="110" t="s">
        <v>70</v>
      </c>
      <c r="F15" s="110" t="s">
        <v>72</v>
      </c>
      <c r="G15" s="110"/>
      <c r="H15" s="109">
        <v>160321827</v>
      </c>
      <c r="I15" s="110" t="s">
        <v>18</v>
      </c>
      <c r="J15" s="110" t="s">
        <v>73</v>
      </c>
      <c r="K15" s="109">
        <v>617.76</v>
      </c>
      <c r="L15" s="76">
        <v>1</v>
      </c>
      <c r="M15" s="11">
        <f t="shared" si="0"/>
        <v>617.76</v>
      </c>
      <c r="N15" s="10"/>
    </row>
    <row r="16" s="1" customFormat="1" ht="42" spans="1:14">
      <c r="A16" s="109"/>
      <c r="B16" s="110" t="s">
        <v>74</v>
      </c>
      <c r="C16" s="110" t="s">
        <v>75</v>
      </c>
      <c r="D16" s="110" t="s">
        <v>76</v>
      </c>
      <c r="E16" s="110" t="s">
        <v>77</v>
      </c>
      <c r="F16" s="110" t="s">
        <v>78</v>
      </c>
      <c r="G16" s="110"/>
      <c r="H16" s="109">
        <v>160320983</v>
      </c>
      <c r="I16" s="110" t="s">
        <v>18</v>
      </c>
      <c r="J16" s="110" t="s">
        <v>25</v>
      </c>
      <c r="K16" s="109">
        <v>1650</v>
      </c>
      <c r="L16" s="76">
        <v>1</v>
      </c>
      <c r="M16" s="11">
        <f t="shared" si="0"/>
        <v>1650</v>
      </c>
      <c r="N16" s="10"/>
    </row>
    <row r="17" s="1" customFormat="1" ht="42" spans="1:14">
      <c r="A17" s="109"/>
      <c r="B17" s="110" t="s">
        <v>79</v>
      </c>
      <c r="C17" s="110" t="s">
        <v>38</v>
      </c>
      <c r="D17" s="110" t="s">
        <v>39</v>
      </c>
      <c r="E17" s="110" t="s">
        <v>38</v>
      </c>
      <c r="F17" s="110" t="s">
        <v>80</v>
      </c>
      <c r="G17" s="110"/>
      <c r="H17" s="109">
        <v>160321685</v>
      </c>
      <c r="I17" s="110" t="s">
        <v>18</v>
      </c>
      <c r="J17" s="110" t="s">
        <v>19</v>
      </c>
      <c r="K17" s="109">
        <v>198</v>
      </c>
      <c r="L17" s="76">
        <v>1</v>
      </c>
      <c r="M17" s="11">
        <f t="shared" si="0"/>
        <v>198</v>
      </c>
      <c r="N17" s="10"/>
    </row>
    <row r="18" s="1" customFormat="1" ht="42" spans="1:14">
      <c r="A18" s="109"/>
      <c r="B18" s="110" t="s">
        <v>81</v>
      </c>
      <c r="C18" s="110" t="s">
        <v>32</v>
      </c>
      <c r="D18" s="110" t="s">
        <v>82</v>
      </c>
      <c r="E18" s="110" t="s">
        <v>83</v>
      </c>
      <c r="F18" s="110" t="s">
        <v>84</v>
      </c>
      <c r="G18" s="110"/>
      <c r="H18" s="109">
        <v>160320936</v>
      </c>
      <c r="I18" s="110" t="s">
        <v>18</v>
      </c>
      <c r="J18" s="110" t="s">
        <v>85</v>
      </c>
      <c r="K18" s="109">
        <v>200</v>
      </c>
      <c r="L18" s="76">
        <v>35</v>
      </c>
      <c r="M18" s="11">
        <f t="shared" si="0"/>
        <v>7000</v>
      </c>
      <c r="N18" s="10"/>
    </row>
    <row r="19" s="1" customFormat="1" ht="42" spans="1:14">
      <c r="A19" s="109"/>
      <c r="B19" s="110" t="s">
        <v>86</v>
      </c>
      <c r="C19" s="110" t="s">
        <v>32</v>
      </c>
      <c r="D19" s="110" t="s">
        <v>82</v>
      </c>
      <c r="E19" s="110" t="s">
        <v>83</v>
      </c>
      <c r="F19" s="110" t="s">
        <v>87</v>
      </c>
      <c r="G19" s="110"/>
      <c r="H19" s="109">
        <v>160320937</v>
      </c>
      <c r="I19" s="110" t="s">
        <v>18</v>
      </c>
      <c r="J19" s="110" t="s">
        <v>85</v>
      </c>
      <c r="K19" s="109">
        <v>200</v>
      </c>
      <c r="L19" s="76">
        <v>35</v>
      </c>
      <c r="M19" s="11">
        <f t="shared" si="0"/>
        <v>7000</v>
      </c>
      <c r="N19" s="10"/>
    </row>
    <row r="20" s="1" customFormat="1" ht="42" spans="1:14">
      <c r="A20" s="109"/>
      <c r="B20" s="110" t="s">
        <v>88</v>
      </c>
      <c r="C20" s="110" t="s">
        <v>89</v>
      </c>
      <c r="D20" s="110" t="s">
        <v>90</v>
      </c>
      <c r="E20" s="110" t="s">
        <v>91</v>
      </c>
      <c r="F20" s="110" t="s">
        <v>92</v>
      </c>
      <c r="G20" s="110"/>
      <c r="H20" s="109">
        <v>160320997</v>
      </c>
      <c r="I20" s="110" t="s">
        <v>18</v>
      </c>
      <c r="J20" s="110" t="s">
        <v>19</v>
      </c>
      <c r="K20" s="109">
        <v>700</v>
      </c>
      <c r="L20" s="76">
        <v>8</v>
      </c>
      <c r="M20" s="11">
        <f t="shared" si="0"/>
        <v>5600</v>
      </c>
      <c r="N20" s="10"/>
    </row>
    <row r="21" s="1" customFormat="1" ht="42" spans="1:14">
      <c r="A21" s="109"/>
      <c r="B21" s="110" t="s">
        <v>93</v>
      </c>
      <c r="C21" s="110" t="s">
        <v>94</v>
      </c>
      <c r="D21" s="110" t="s">
        <v>95</v>
      </c>
      <c r="E21" s="110" t="s">
        <v>96</v>
      </c>
      <c r="F21" s="110" t="s">
        <v>97</v>
      </c>
      <c r="G21" s="110"/>
      <c r="H21" s="109">
        <v>160321004</v>
      </c>
      <c r="I21" s="110" t="s">
        <v>18</v>
      </c>
      <c r="J21" s="110" t="s">
        <v>19</v>
      </c>
      <c r="K21" s="109">
        <v>1428.96</v>
      </c>
      <c r="L21" s="76">
        <v>1</v>
      </c>
      <c r="M21" s="11">
        <f t="shared" si="0"/>
        <v>1428.96</v>
      </c>
      <c r="N21" s="10"/>
    </row>
    <row r="22" s="1" customFormat="1" ht="42" spans="1:14">
      <c r="A22" s="109"/>
      <c r="B22" s="110" t="s">
        <v>98</v>
      </c>
      <c r="C22" s="110" t="s">
        <v>94</v>
      </c>
      <c r="D22" s="110" t="s">
        <v>95</v>
      </c>
      <c r="E22" s="110" t="s">
        <v>96</v>
      </c>
      <c r="F22" s="110" t="s">
        <v>99</v>
      </c>
      <c r="G22" s="110"/>
      <c r="H22" s="109">
        <v>160321006</v>
      </c>
      <c r="I22" s="110" t="s">
        <v>18</v>
      </c>
      <c r="J22" s="110" t="s">
        <v>19</v>
      </c>
      <c r="K22" s="109">
        <v>1428.96</v>
      </c>
      <c r="L22" s="76">
        <v>1</v>
      </c>
      <c r="M22" s="11">
        <f t="shared" si="0"/>
        <v>1428.96</v>
      </c>
      <c r="N22" s="10"/>
    </row>
    <row r="23" s="1" customFormat="1" ht="42" spans="1:14">
      <c r="A23" s="109"/>
      <c r="B23" s="110" t="s">
        <v>100</v>
      </c>
      <c r="C23" s="110" t="s">
        <v>101</v>
      </c>
      <c r="D23" s="110" t="s">
        <v>102</v>
      </c>
      <c r="E23" s="110" t="s">
        <v>67</v>
      </c>
      <c r="F23" s="110" t="s">
        <v>103</v>
      </c>
      <c r="G23" s="110"/>
      <c r="H23" s="109">
        <v>160321023</v>
      </c>
      <c r="I23" s="110" t="s">
        <v>18</v>
      </c>
      <c r="J23" s="110" t="s">
        <v>19</v>
      </c>
      <c r="K23" s="109">
        <v>560</v>
      </c>
      <c r="L23" s="76">
        <v>3</v>
      </c>
      <c r="M23" s="11">
        <f t="shared" si="0"/>
        <v>1680</v>
      </c>
      <c r="N23" s="10"/>
    </row>
    <row r="24" s="1" customFormat="1" ht="42" spans="1:14">
      <c r="A24" s="109"/>
      <c r="B24" s="110" t="s">
        <v>104</v>
      </c>
      <c r="C24" s="110" t="s">
        <v>101</v>
      </c>
      <c r="D24" s="110" t="s">
        <v>102</v>
      </c>
      <c r="E24" s="110" t="s">
        <v>67</v>
      </c>
      <c r="F24" s="110" t="s">
        <v>105</v>
      </c>
      <c r="G24" s="110"/>
      <c r="H24" s="109">
        <v>160321024</v>
      </c>
      <c r="I24" s="109" t="s">
        <v>18</v>
      </c>
      <c r="J24" s="110" t="s">
        <v>19</v>
      </c>
      <c r="K24" s="109">
        <v>560</v>
      </c>
      <c r="L24" s="76">
        <v>3</v>
      </c>
      <c r="M24" s="11">
        <f t="shared" si="0"/>
        <v>1680</v>
      </c>
      <c r="N24" s="10"/>
    </row>
    <row r="25" s="1" customFormat="1" ht="42" spans="1:14">
      <c r="A25" s="109"/>
      <c r="B25" s="110" t="s">
        <v>106</v>
      </c>
      <c r="C25" s="110" t="s">
        <v>101</v>
      </c>
      <c r="D25" s="110" t="s">
        <v>102</v>
      </c>
      <c r="E25" s="110" t="s">
        <v>67</v>
      </c>
      <c r="F25" s="110" t="s">
        <v>107</v>
      </c>
      <c r="G25" s="110"/>
      <c r="H25" s="109">
        <v>160321025</v>
      </c>
      <c r="I25" s="110" t="s">
        <v>18</v>
      </c>
      <c r="J25" s="110" t="s">
        <v>19</v>
      </c>
      <c r="K25" s="109">
        <v>560</v>
      </c>
      <c r="L25" s="76">
        <v>3</v>
      </c>
      <c r="M25" s="11">
        <f t="shared" si="0"/>
        <v>1680</v>
      </c>
      <c r="N25" s="10"/>
    </row>
    <row r="26" s="1" customFormat="1" ht="42" spans="1:14">
      <c r="A26" s="109"/>
      <c r="B26" s="110" t="s">
        <v>108</v>
      </c>
      <c r="C26" s="110" t="s">
        <v>38</v>
      </c>
      <c r="D26" s="110" t="s">
        <v>39</v>
      </c>
      <c r="E26" s="110" t="s">
        <v>38</v>
      </c>
      <c r="F26" s="110" t="s">
        <v>109</v>
      </c>
      <c r="G26" s="110"/>
      <c r="H26" s="109">
        <v>160321690</v>
      </c>
      <c r="I26" s="110" t="s">
        <v>18</v>
      </c>
      <c r="J26" s="110" t="s">
        <v>19</v>
      </c>
      <c r="K26" s="109">
        <v>198</v>
      </c>
      <c r="L26" s="76">
        <v>1</v>
      </c>
      <c r="M26" s="11">
        <f t="shared" si="0"/>
        <v>198</v>
      </c>
      <c r="N26" s="10"/>
    </row>
    <row r="27" s="1" customFormat="1" ht="42" spans="1:14">
      <c r="A27" s="109"/>
      <c r="B27" s="110" t="s">
        <v>110</v>
      </c>
      <c r="C27" s="110" t="s">
        <v>38</v>
      </c>
      <c r="D27" s="110" t="s">
        <v>39</v>
      </c>
      <c r="E27" s="110" t="s">
        <v>38</v>
      </c>
      <c r="F27" s="110" t="s">
        <v>80</v>
      </c>
      <c r="G27" s="110"/>
      <c r="H27" s="109">
        <v>160321685</v>
      </c>
      <c r="I27" s="110" t="s">
        <v>18</v>
      </c>
      <c r="J27" s="110" t="s">
        <v>19</v>
      </c>
      <c r="K27" s="109">
        <v>198</v>
      </c>
      <c r="L27" s="76">
        <v>1</v>
      </c>
      <c r="M27" s="11">
        <f t="shared" si="0"/>
        <v>198</v>
      </c>
      <c r="N27" s="10"/>
    </row>
    <row r="28" s="1" customFormat="1" ht="42" spans="1:14">
      <c r="A28" s="109"/>
      <c r="B28" s="110" t="s">
        <v>111</v>
      </c>
      <c r="C28" s="110" t="s">
        <v>38</v>
      </c>
      <c r="D28" s="110" t="s">
        <v>39</v>
      </c>
      <c r="E28" s="110" t="s">
        <v>38</v>
      </c>
      <c r="F28" s="110" t="s">
        <v>112</v>
      </c>
      <c r="G28" s="110"/>
      <c r="H28" s="109">
        <v>160321694</v>
      </c>
      <c r="I28" s="110" t="s">
        <v>18</v>
      </c>
      <c r="J28" s="110" t="s">
        <v>19</v>
      </c>
      <c r="K28" s="109">
        <v>198</v>
      </c>
      <c r="L28" s="76">
        <v>1</v>
      </c>
      <c r="M28" s="11">
        <f t="shared" si="0"/>
        <v>198</v>
      </c>
      <c r="N28" s="10"/>
    </row>
    <row r="29" s="1" customFormat="1" ht="42" spans="1:14">
      <c r="A29" s="109"/>
      <c r="B29" s="110" t="s">
        <v>113</v>
      </c>
      <c r="C29" s="110" t="s">
        <v>38</v>
      </c>
      <c r="D29" s="110" t="s">
        <v>39</v>
      </c>
      <c r="E29" s="110" t="s">
        <v>38</v>
      </c>
      <c r="F29" s="110" t="s">
        <v>114</v>
      </c>
      <c r="G29" s="110"/>
      <c r="H29" s="109">
        <v>160321692</v>
      </c>
      <c r="I29" s="110" t="s">
        <v>18</v>
      </c>
      <c r="J29" s="110" t="s">
        <v>19</v>
      </c>
      <c r="K29" s="109">
        <v>198</v>
      </c>
      <c r="L29" s="76">
        <v>1</v>
      </c>
      <c r="M29" s="11">
        <f t="shared" si="0"/>
        <v>198</v>
      </c>
      <c r="N29" s="10"/>
    </row>
    <row r="30" s="1" customFormat="1" ht="42" spans="1:14">
      <c r="A30" s="109"/>
      <c r="B30" s="110" t="s">
        <v>115</v>
      </c>
      <c r="C30" s="110" t="s">
        <v>38</v>
      </c>
      <c r="D30" s="110" t="s">
        <v>39</v>
      </c>
      <c r="E30" s="110" t="s">
        <v>38</v>
      </c>
      <c r="F30" s="110" t="s">
        <v>116</v>
      </c>
      <c r="G30" s="110"/>
      <c r="H30" s="109">
        <v>160321688</v>
      </c>
      <c r="I30" s="110" t="s">
        <v>18</v>
      </c>
      <c r="J30" s="110" t="s">
        <v>19</v>
      </c>
      <c r="K30" s="109">
        <v>198</v>
      </c>
      <c r="L30" s="76">
        <v>1</v>
      </c>
      <c r="M30" s="11">
        <f t="shared" si="0"/>
        <v>198</v>
      </c>
      <c r="N30" s="10"/>
    </row>
    <row r="31" s="1" customFormat="1" ht="42" spans="1:14">
      <c r="A31" s="109"/>
      <c r="B31" s="110" t="s">
        <v>117</v>
      </c>
      <c r="C31" s="110" t="s">
        <v>118</v>
      </c>
      <c r="D31" s="110" t="s">
        <v>39</v>
      </c>
      <c r="E31" s="110" t="s">
        <v>38</v>
      </c>
      <c r="F31" s="110" t="s">
        <v>119</v>
      </c>
      <c r="G31" s="110"/>
      <c r="H31" s="109">
        <v>160321741</v>
      </c>
      <c r="I31" s="110" t="s">
        <v>18</v>
      </c>
      <c r="J31" s="110" t="s">
        <v>120</v>
      </c>
      <c r="K31" s="109">
        <v>35.1</v>
      </c>
      <c r="L31" s="76">
        <v>1</v>
      </c>
      <c r="M31" s="11">
        <f t="shared" si="0"/>
        <v>35.1</v>
      </c>
      <c r="N31" s="10"/>
    </row>
    <row r="32" s="1" customFormat="1" ht="42" spans="1:14">
      <c r="A32" s="109"/>
      <c r="B32" s="110" t="s">
        <v>121</v>
      </c>
      <c r="C32" s="110" t="s">
        <v>122</v>
      </c>
      <c r="D32" s="110" t="s">
        <v>123</v>
      </c>
      <c r="E32" s="110" t="s">
        <v>124</v>
      </c>
      <c r="F32" s="110" t="s">
        <v>125</v>
      </c>
      <c r="G32" s="110"/>
      <c r="H32" s="109">
        <v>160321928</v>
      </c>
      <c r="I32" s="110" t="s">
        <v>18</v>
      </c>
      <c r="J32" s="110" t="s">
        <v>73</v>
      </c>
      <c r="K32" s="109">
        <v>1600</v>
      </c>
      <c r="L32" s="76">
        <v>1</v>
      </c>
      <c r="M32" s="11">
        <f t="shared" si="0"/>
        <v>1600</v>
      </c>
      <c r="N32" s="10"/>
    </row>
    <row r="33" s="1" customFormat="1" ht="42" spans="1:14">
      <c r="A33" s="109"/>
      <c r="B33" s="110" t="s">
        <v>126</v>
      </c>
      <c r="C33" s="110" t="s">
        <v>127</v>
      </c>
      <c r="D33" s="110" t="s">
        <v>128</v>
      </c>
      <c r="E33" s="110" t="s">
        <v>129</v>
      </c>
      <c r="F33" s="110" t="s">
        <v>130</v>
      </c>
      <c r="G33" s="110"/>
      <c r="H33" s="109">
        <v>160320958</v>
      </c>
      <c r="I33" s="110" t="s">
        <v>18</v>
      </c>
      <c r="J33" s="110" t="s">
        <v>131</v>
      </c>
      <c r="K33" s="109">
        <v>300</v>
      </c>
      <c r="L33" s="76">
        <v>1</v>
      </c>
      <c r="M33" s="11">
        <f t="shared" si="0"/>
        <v>300</v>
      </c>
      <c r="N33" s="10"/>
    </row>
    <row r="34" s="1" customFormat="1" ht="42" spans="1:14">
      <c r="A34" s="109"/>
      <c r="B34" s="110" t="s">
        <v>132</v>
      </c>
      <c r="C34" s="110" t="s">
        <v>133</v>
      </c>
      <c r="D34" s="110" t="s">
        <v>39</v>
      </c>
      <c r="E34" s="110" t="s">
        <v>38</v>
      </c>
      <c r="F34" s="110" t="s">
        <v>134</v>
      </c>
      <c r="G34" s="110"/>
      <c r="H34" s="109">
        <v>160321750</v>
      </c>
      <c r="I34" s="110" t="s">
        <v>18</v>
      </c>
      <c r="J34" s="110" t="s">
        <v>135</v>
      </c>
      <c r="K34" s="109">
        <v>200</v>
      </c>
      <c r="L34" s="76">
        <v>1</v>
      </c>
      <c r="M34" s="11">
        <f t="shared" si="0"/>
        <v>200</v>
      </c>
      <c r="N34" s="10"/>
    </row>
    <row r="35" s="1" customFormat="1" ht="42" spans="1:14">
      <c r="A35" s="109"/>
      <c r="B35" s="110" t="s">
        <v>136</v>
      </c>
      <c r="C35" s="110" t="s">
        <v>89</v>
      </c>
      <c r="D35" s="110" t="s">
        <v>137</v>
      </c>
      <c r="E35" s="110" t="s">
        <v>91</v>
      </c>
      <c r="F35" s="110" t="s">
        <v>138</v>
      </c>
      <c r="G35" s="110"/>
      <c r="H35" s="109">
        <v>160320999</v>
      </c>
      <c r="I35" s="110" t="s">
        <v>18</v>
      </c>
      <c r="J35" s="110" t="s">
        <v>19</v>
      </c>
      <c r="K35" s="109">
        <v>380</v>
      </c>
      <c r="L35" s="76">
        <v>1</v>
      </c>
      <c r="M35" s="11">
        <f t="shared" si="0"/>
        <v>380</v>
      </c>
      <c r="N35" s="10"/>
    </row>
    <row r="36" s="1" customFormat="1" ht="42" spans="1:14">
      <c r="A36" s="109"/>
      <c r="B36" s="110" t="s">
        <v>139</v>
      </c>
      <c r="C36" s="110" t="s">
        <v>140</v>
      </c>
      <c r="D36" s="110" t="s">
        <v>76</v>
      </c>
      <c r="E36" s="110" t="s">
        <v>77</v>
      </c>
      <c r="F36" s="110" t="s">
        <v>141</v>
      </c>
      <c r="G36" s="110"/>
      <c r="H36" s="109">
        <v>160320979</v>
      </c>
      <c r="I36" s="110" t="s">
        <v>18</v>
      </c>
      <c r="J36" s="110" t="s">
        <v>19</v>
      </c>
      <c r="K36" s="109">
        <v>800</v>
      </c>
      <c r="L36" s="76">
        <v>20</v>
      </c>
      <c r="M36" s="11">
        <f t="shared" si="0"/>
        <v>16000</v>
      </c>
      <c r="N36" s="10"/>
    </row>
    <row r="37" s="1" customFormat="1" ht="42" spans="1:14">
      <c r="A37" s="109"/>
      <c r="B37" s="110" t="s">
        <v>142</v>
      </c>
      <c r="C37" s="110" t="s">
        <v>143</v>
      </c>
      <c r="D37" s="110" t="s">
        <v>144</v>
      </c>
      <c r="E37" s="110" t="s">
        <v>145</v>
      </c>
      <c r="F37" s="110" t="s">
        <v>146</v>
      </c>
      <c r="G37" s="110"/>
      <c r="H37" s="109">
        <v>160320960</v>
      </c>
      <c r="I37" s="110" t="s">
        <v>18</v>
      </c>
      <c r="J37" s="110" t="s">
        <v>131</v>
      </c>
      <c r="K37" s="109">
        <v>650</v>
      </c>
      <c r="L37" s="76">
        <v>20</v>
      </c>
      <c r="M37" s="11">
        <f t="shared" si="0"/>
        <v>13000</v>
      </c>
      <c r="N37" s="10"/>
    </row>
    <row r="38" s="1" customFormat="1" ht="42" spans="1:14">
      <c r="A38" s="109"/>
      <c r="B38" s="110" t="s">
        <v>147</v>
      </c>
      <c r="C38" s="110" t="s">
        <v>148</v>
      </c>
      <c r="D38" s="110" t="s">
        <v>149</v>
      </c>
      <c r="E38" s="110" t="s">
        <v>148</v>
      </c>
      <c r="F38" s="110" t="s">
        <v>150</v>
      </c>
      <c r="G38" s="110"/>
      <c r="H38" s="109">
        <v>160320927</v>
      </c>
      <c r="I38" s="110" t="s">
        <v>18</v>
      </c>
      <c r="J38" s="110" t="s">
        <v>30</v>
      </c>
      <c r="K38" s="109">
        <v>130</v>
      </c>
      <c r="L38" s="76">
        <v>1</v>
      </c>
      <c r="M38" s="11">
        <f t="shared" si="0"/>
        <v>130</v>
      </c>
      <c r="N38" s="10"/>
    </row>
    <row r="39" s="1" customFormat="1" ht="42" spans="1:14">
      <c r="A39" s="109"/>
      <c r="B39" s="110" t="s">
        <v>151</v>
      </c>
      <c r="C39" s="110" t="s">
        <v>148</v>
      </c>
      <c r="D39" s="110" t="s">
        <v>149</v>
      </c>
      <c r="E39" s="110" t="s">
        <v>148</v>
      </c>
      <c r="F39" s="110" t="s">
        <v>150</v>
      </c>
      <c r="G39" s="110"/>
      <c r="H39" s="109">
        <v>160320926</v>
      </c>
      <c r="I39" s="110" t="s">
        <v>18</v>
      </c>
      <c r="J39" s="110" t="s">
        <v>30</v>
      </c>
      <c r="K39" s="109">
        <v>130</v>
      </c>
      <c r="L39" s="76">
        <v>1</v>
      </c>
      <c r="M39" s="11">
        <f t="shared" si="0"/>
        <v>130</v>
      </c>
      <c r="N39" s="10"/>
    </row>
    <row r="40" s="1" customFormat="1" ht="42" spans="1:14">
      <c r="A40" s="109"/>
      <c r="B40" s="110" t="s">
        <v>152</v>
      </c>
      <c r="C40" s="110" t="s">
        <v>148</v>
      </c>
      <c r="D40" s="110" t="s">
        <v>149</v>
      </c>
      <c r="E40" s="110" t="s">
        <v>148</v>
      </c>
      <c r="F40" s="110" t="s">
        <v>150</v>
      </c>
      <c r="G40" s="110"/>
      <c r="H40" s="109">
        <v>160320928</v>
      </c>
      <c r="I40" s="110" t="s">
        <v>18</v>
      </c>
      <c r="J40" s="110" t="s">
        <v>30</v>
      </c>
      <c r="K40" s="109">
        <v>130</v>
      </c>
      <c r="L40" s="76">
        <v>1</v>
      </c>
      <c r="M40" s="11">
        <f t="shared" si="0"/>
        <v>130</v>
      </c>
      <c r="N40" s="10"/>
    </row>
    <row r="41" s="1" customFormat="1" ht="42" spans="1:14">
      <c r="A41" s="109"/>
      <c r="B41" s="110" t="s">
        <v>153</v>
      </c>
      <c r="C41" s="110" t="s">
        <v>154</v>
      </c>
      <c r="D41" s="110" t="s">
        <v>155</v>
      </c>
      <c r="E41" s="110" t="s">
        <v>32</v>
      </c>
      <c r="F41" s="110" t="s">
        <v>156</v>
      </c>
      <c r="G41" s="110"/>
      <c r="H41" s="109">
        <v>160320940</v>
      </c>
      <c r="I41" s="110" t="s">
        <v>18</v>
      </c>
      <c r="J41" s="110" t="s">
        <v>30</v>
      </c>
      <c r="K41" s="109">
        <v>230</v>
      </c>
      <c r="L41" s="76">
        <v>1</v>
      </c>
      <c r="M41" s="11">
        <f t="shared" si="0"/>
        <v>230</v>
      </c>
      <c r="N41" s="10"/>
    </row>
    <row r="42" s="1" customFormat="1" ht="52.5" spans="1:14">
      <c r="A42" s="109"/>
      <c r="B42" s="110" t="s">
        <v>157</v>
      </c>
      <c r="C42" s="110" t="s">
        <v>158</v>
      </c>
      <c r="D42" s="110" t="s">
        <v>159</v>
      </c>
      <c r="E42" s="110" t="s">
        <v>160</v>
      </c>
      <c r="F42" s="110" t="s">
        <v>161</v>
      </c>
      <c r="G42" s="110"/>
      <c r="H42" s="109">
        <v>160321057</v>
      </c>
      <c r="I42" s="110" t="s">
        <v>18</v>
      </c>
      <c r="J42" s="110" t="s">
        <v>25</v>
      </c>
      <c r="K42" s="109">
        <v>714.45</v>
      </c>
      <c r="L42" s="76">
        <v>1</v>
      </c>
      <c r="M42" s="11">
        <f t="shared" si="0"/>
        <v>714.45</v>
      </c>
      <c r="N42" s="10"/>
    </row>
    <row r="43" s="1" customFormat="1" ht="73.5" spans="1:14">
      <c r="A43" s="109"/>
      <c r="B43" s="110" t="s">
        <v>162</v>
      </c>
      <c r="C43" s="110" t="s">
        <v>163</v>
      </c>
      <c r="D43" s="110" t="s">
        <v>159</v>
      </c>
      <c r="E43" s="110" t="s">
        <v>160</v>
      </c>
      <c r="F43" s="110" t="s">
        <v>164</v>
      </c>
      <c r="G43" s="110"/>
      <c r="H43" s="109">
        <v>160321055</v>
      </c>
      <c r="I43" s="110" t="s">
        <v>18</v>
      </c>
      <c r="J43" s="110" t="s">
        <v>25</v>
      </c>
      <c r="K43" s="109">
        <v>1428.96</v>
      </c>
      <c r="L43" s="76">
        <v>1</v>
      </c>
      <c r="M43" s="11">
        <f t="shared" si="0"/>
        <v>1428.96</v>
      </c>
      <c r="N43" s="10"/>
    </row>
    <row r="44" s="1" customFormat="1" ht="42" spans="1:14">
      <c r="A44" s="109"/>
      <c r="B44" s="110" t="s">
        <v>165</v>
      </c>
      <c r="C44" s="110" t="s">
        <v>94</v>
      </c>
      <c r="D44" s="110" t="s">
        <v>95</v>
      </c>
      <c r="E44" s="110" t="s">
        <v>96</v>
      </c>
      <c r="F44" s="110" t="s">
        <v>166</v>
      </c>
      <c r="G44" s="110"/>
      <c r="H44" s="109">
        <v>160321005</v>
      </c>
      <c r="I44" s="110" t="s">
        <v>18</v>
      </c>
      <c r="J44" s="110" t="s">
        <v>25</v>
      </c>
      <c r="K44" s="109">
        <v>29</v>
      </c>
      <c r="L44" s="76">
        <v>1</v>
      </c>
      <c r="M44" s="11">
        <f t="shared" si="0"/>
        <v>29</v>
      </c>
      <c r="N44" s="10"/>
    </row>
    <row r="45" s="1" customFormat="1" ht="42" spans="1:14">
      <c r="A45" s="109"/>
      <c r="B45" s="110" t="s">
        <v>167</v>
      </c>
      <c r="C45" s="110" t="s">
        <v>168</v>
      </c>
      <c r="D45" s="110" t="s">
        <v>169</v>
      </c>
      <c r="E45" s="110" t="s">
        <v>170</v>
      </c>
      <c r="F45" s="110" t="s">
        <v>171</v>
      </c>
      <c r="G45" s="110"/>
      <c r="H45" s="109">
        <v>160321068</v>
      </c>
      <c r="I45" s="110" t="s">
        <v>18</v>
      </c>
      <c r="J45" s="110" t="s">
        <v>19</v>
      </c>
      <c r="K45" s="109">
        <v>17</v>
      </c>
      <c r="L45" s="76">
        <v>1</v>
      </c>
      <c r="M45" s="11">
        <f t="shared" si="0"/>
        <v>17</v>
      </c>
      <c r="N45" s="10"/>
    </row>
    <row r="46" s="1" customFormat="1" ht="42" spans="1:14">
      <c r="A46" s="109"/>
      <c r="B46" s="110" t="s">
        <v>172</v>
      </c>
      <c r="C46" s="110" t="s">
        <v>173</v>
      </c>
      <c r="D46" s="110" t="s">
        <v>169</v>
      </c>
      <c r="E46" s="110" t="s">
        <v>170</v>
      </c>
      <c r="F46" s="110" t="s">
        <v>174</v>
      </c>
      <c r="G46" s="110"/>
      <c r="H46" s="109">
        <v>160321069</v>
      </c>
      <c r="I46" s="110" t="s">
        <v>18</v>
      </c>
      <c r="J46" s="110" t="s">
        <v>19</v>
      </c>
      <c r="K46" s="109">
        <f>145/5</f>
        <v>29</v>
      </c>
      <c r="L46" s="76">
        <v>1</v>
      </c>
      <c r="M46" s="11">
        <f t="shared" si="0"/>
        <v>29</v>
      </c>
      <c r="N46" s="10"/>
    </row>
    <row r="47" s="1" customFormat="1" ht="42" spans="1:14">
      <c r="A47" s="109"/>
      <c r="B47" s="110" t="s">
        <v>175</v>
      </c>
      <c r="C47" s="110" t="s">
        <v>176</v>
      </c>
      <c r="D47" s="110" t="s">
        <v>177</v>
      </c>
      <c r="E47" s="110" t="s">
        <v>178</v>
      </c>
      <c r="F47" s="110" t="s">
        <v>179</v>
      </c>
      <c r="G47" s="110"/>
      <c r="H47" s="109">
        <v>160321073</v>
      </c>
      <c r="I47" s="110" t="s">
        <v>18</v>
      </c>
      <c r="J47" s="110" t="s">
        <v>19</v>
      </c>
      <c r="K47" s="109">
        <f>3000/96</f>
        <v>31.25</v>
      </c>
      <c r="L47" s="76">
        <v>1</v>
      </c>
      <c r="M47" s="11">
        <f t="shared" si="0"/>
        <v>31.25</v>
      </c>
      <c r="N47" s="10"/>
    </row>
    <row r="48" s="1" customFormat="1" ht="42" spans="1:14">
      <c r="A48" s="109"/>
      <c r="B48" s="110" t="s">
        <v>180</v>
      </c>
      <c r="C48" s="110" t="s">
        <v>83</v>
      </c>
      <c r="D48" s="110" t="s">
        <v>181</v>
      </c>
      <c r="E48" s="110" t="s">
        <v>83</v>
      </c>
      <c r="F48" s="110" t="s">
        <v>182</v>
      </c>
      <c r="G48" s="110"/>
      <c r="H48" s="109">
        <v>190012955</v>
      </c>
      <c r="I48" s="110" t="s">
        <v>18</v>
      </c>
      <c r="J48" s="110" t="s">
        <v>85</v>
      </c>
      <c r="K48" s="109">
        <v>400</v>
      </c>
      <c r="L48" s="76">
        <v>1</v>
      </c>
      <c r="M48" s="11">
        <f t="shared" si="0"/>
        <v>400</v>
      </c>
      <c r="N48" s="10"/>
    </row>
    <row r="49" s="1" customFormat="1" ht="42" spans="1:14">
      <c r="A49" s="109"/>
      <c r="B49" s="110" t="s">
        <v>183</v>
      </c>
      <c r="C49" s="110" t="s">
        <v>83</v>
      </c>
      <c r="D49" s="110" t="s">
        <v>181</v>
      </c>
      <c r="E49" s="110" t="s">
        <v>83</v>
      </c>
      <c r="F49" s="110" t="s">
        <v>184</v>
      </c>
      <c r="G49" s="110"/>
      <c r="H49" s="109">
        <v>190012964</v>
      </c>
      <c r="I49" s="110" t="s">
        <v>18</v>
      </c>
      <c r="J49" s="110" t="s">
        <v>85</v>
      </c>
      <c r="K49" s="109">
        <v>400</v>
      </c>
      <c r="L49" s="76">
        <v>1</v>
      </c>
      <c r="M49" s="11">
        <f t="shared" si="0"/>
        <v>400</v>
      </c>
      <c r="N49" s="10"/>
    </row>
    <row r="50" s="1" customFormat="1" ht="42" spans="1:14">
      <c r="A50" s="109"/>
      <c r="B50" s="110" t="s">
        <v>185</v>
      </c>
      <c r="C50" s="110" t="s">
        <v>23</v>
      </c>
      <c r="D50" s="110" t="s">
        <v>186</v>
      </c>
      <c r="E50" s="110" t="s">
        <v>187</v>
      </c>
      <c r="F50" s="110" t="s">
        <v>188</v>
      </c>
      <c r="G50" s="110"/>
      <c r="H50" s="109">
        <v>160321048</v>
      </c>
      <c r="I50" s="110" t="s">
        <v>18</v>
      </c>
      <c r="J50" s="110" t="s">
        <v>19</v>
      </c>
      <c r="K50" s="109">
        <v>830</v>
      </c>
      <c r="L50" s="76">
        <v>1</v>
      </c>
      <c r="M50" s="11">
        <f t="shared" si="0"/>
        <v>830</v>
      </c>
      <c r="N50" s="10"/>
    </row>
    <row r="51" s="1" customFormat="1" ht="42" spans="1:14">
      <c r="A51" s="109"/>
      <c r="B51" s="110" t="s">
        <v>189</v>
      </c>
      <c r="C51" s="110" t="s">
        <v>190</v>
      </c>
      <c r="D51" s="110" t="s">
        <v>191</v>
      </c>
      <c r="E51" s="110" t="s">
        <v>190</v>
      </c>
      <c r="F51" s="110" t="s">
        <v>192</v>
      </c>
      <c r="G51" s="110"/>
      <c r="H51" s="109">
        <v>160320977</v>
      </c>
      <c r="I51" s="110" t="s">
        <v>18</v>
      </c>
      <c r="J51" s="110" t="s">
        <v>30</v>
      </c>
      <c r="K51" s="109">
        <f>1100/50</f>
        <v>22</v>
      </c>
      <c r="L51" s="76">
        <v>50</v>
      </c>
      <c r="M51" s="11">
        <f t="shared" si="0"/>
        <v>1100</v>
      </c>
      <c r="N51" s="10"/>
    </row>
    <row r="52" s="1" customFormat="1" ht="52.5" spans="1:14">
      <c r="A52" s="109"/>
      <c r="B52" s="110" t="s">
        <v>193</v>
      </c>
      <c r="C52" s="110" t="s">
        <v>194</v>
      </c>
      <c r="D52" s="110" t="s">
        <v>195</v>
      </c>
      <c r="E52" s="110" t="s">
        <v>196</v>
      </c>
      <c r="F52" s="110" t="s">
        <v>197</v>
      </c>
      <c r="G52" s="110"/>
      <c r="H52" s="109">
        <v>160322006</v>
      </c>
      <c r="I52" s="110" t="s">
        <v>18</v>
      </c>
      <c r="J52" s="110" t="s">
        <v>198</v>
      </c>
      <c r="K52" s="109">
        <f>2850/24</f>
        <v>118.75</v>
      </c>
      <c r="L52" s="76">
        <v>1</v>
      </c>
      <c r="M52" s="11">
        <f t="shared" si="0"/>
        <v>118.75</v>
      </c>
      <c r="N52" s="10"/>
    </row>
    <row r="53" s="1" customFormat="1" ht="42" spans="1:14">
      <c r="A53" s="109"/>
      <c r="B53" s="110" t="s">
        <v>199</v>
      </c>
      <c r="C53" s="110" t="s">
        <v>200</v>
      </c>
      <c r="D53" s="110" t="s">
        <v>201</v>
      </c>
      <c r="E53" s="110" t="s">
        <v>200</v>
      </c>
      <c r="F53" s="110" t="s">
        <v>202</v>
      </c>
      <c r="G53" s="110"/>
      <c r="H53" s="109">
        <v>170505707</v>
      </c>
      <c r="I53" s="110" t="s">
        <v>18</v>
      </c>
      <c r="J53" s="110" t="s">
        <v>73</v>
      </c>
      <c r="K53" s="109">
        <f>2880/20</f>
        <v>144</v>
      </c>
      <c r="L53" s="76">
        <v>1</v>
      </c>
      <c r="M53" s="11">
        <f t="shared" si="0"/>
        <v>144</v>
      </c>
      <c r="N53" s="10"/>
    </row>
    <row r="54" s="1" customFormat="1" ht="42" spans="1:14">
      <c r="A54" s="109"/>
      <c r="B54" s="110" t="s">
        <v>203</v>
      </c>
      <c r="C54" s="110" t="s">
        <v>77</v>
      </c>
      <c r="D54" s="110" t="s">
        <v>76</v>
      </c>
      <c r="E54" s="110" t="s">
        <v>77</v>
      </c>
      <c r="F54" s="110" t="s">
        <v>204</v>
      </c>
      <c r="G54" s="110"/>
      <c r="H54" s="109">
        <v>160320990</v>
      </c>
      <c r="I54" s="110" t="s">
        <v>18</v>
      </c>
      <c r="J54" s="110" t="s">
        <v>205</v>
      </c>
      <c r="K54" s="109">
        <v>156.37</v>
      </c>
      <c r="L54" s="76">
        <v>1</v>
      </c>
      <c r="M54" s="11">
        <f t="shared" si="0"/>
        <v>156.37</v>
      </c>
      <c r="N54" s="10"/>
    </row>
    <row r="55" s="1" customFormat="1" ht="42" spans="1:14">
      <c r="A55" s="109"/>
      <c r="B55" s="110" t="s">
        <v>206</v>
      </c>
      <c r="C55" s="110" t="s">
        <v>207</v>
      </c>
      <c r="D55" s="110" t="s">
        <v>208</v>
      </c>
      <c r="E55" s="110" t="s">
        <v>207</v>
      </c>
      <c r="F55" s="110" t="s">
        <v>209</v>
      </c>
      <c r="G55" s="110"/>
      <c r="H55" s="109">
        <v>160321762</v>
      </c>
      <c r="I55" s="110" t="s">
        <v>18</v>
      </c>
      <c r="J55" s="110" t="s">
        <v>25</v>
      </c>
      <c r="K55" s="109">
        <v>680.16</v>
      </c>
      <c r="L55" s="76">
        <v>1</v>
      </c>
      <c r="M55" s="11">
        <f t="shared" si="0"/>
        <v>680.16</v>
      </c>
      <c r="N55" s="10"/>
    </row>
    <row r="56" s="1" customFormat="1" ht="42" spans="1:14">
      <c r="A56" s="109"/>
      <c r="B56" s="110" t="s">
        <v>210</v>
      </c>
      <c r="C56" s="110" t="s">
        <v>211</v>
      </c>
      <c r="D56" s="110" t="s">
        <v>212</v>
      </c>
      <c r="E56" s="110" t="s">
        <v>211</v>
      </c>
      <c r="F56" s="109" t="s">
        <v>213</v>
      </c>
      <c r="G56" s="109"/>
      <c r="H56" s="109">
        <v>180011262</v>
      </c>
      <c r="I56" s="110" t="s">
        <v>18</v>
      </c>
      <c r="J56" s="110" t="s">
        <v>19</v>
      </c>
      <c r="K56" s="109">
        <v>550</v>
      </c>
      <c r="L56" s="76">
        <v>1</v>
      </c>
      <c r="M56" s="11">
        <f t="shared" si="0"/>
        <v>550</v>
      </c>
      <c r="N56" s="10"/>
    </row>
    <row r="57" s="1" customFormat="1" ht="42" spans="1:14">
      <c r="A57" s="109"/>
      <c r="B57" s="109" t="s">
        <v>214</v>
      </c>
      <c r="C57" s="109" t="s">
        <v>215</v>
      </c>
      <c r="D57" s="109" t="s">
        <v>216</v>
      </c>
      <c r="E57" s="109" t="s">
        <v>215</v>
      </c>
      <c r="F57" s="109" t="s">
        <v>217</v>
      </c>
      <c r="G57" s="109"/>
      <c r="H57" s="109" t="s">
        <v>213</v>
      </c>
      <c r="I57" s="109" t="s">
        <v>18</v>
      </c>
      <c r="J57" s="109" t="s">
        <v>218</v>
      </c>
      <c r="K57" s="109">
        <v>7.9</v>
      </c>
      <c r="L57" s="76">
        <v>1</v>
      </c>
      <c r="M57" s="11">
        <f t="shared" si="0"/>
        <v>7.9</v>
      </c>
      <c r="N57" s="10"/>
    </row>
    <row r="58" s="1" customFormat="1" ht="42" spans="1:14">
      <c r="A58" s="109"/>
      <c r="B58" s="109" t="s">
        <v>219</v>
      </c>
      <c r="C58" s="109" t="s">
        <v>215</v>
      </c>
      <c r="D58" s="109" t="s">
        <v>216</v>
      </c>
      <c r="E58" s="109" t="s">
        <v>215</v>
      </c>
      <c r="F58" s="109" t="s">
        <v>220</v>
      </c>
      <c r="G58" s="109"/>
      <c r="H58" s="109" t="s">
        <v>213</v>
      </c>
      <c r="I58" s="109" t="s">
        <v>18</v>
      </c>
      <c r="J58" s="109" t="s">
        <v>221</v>
      </c>
      <c r="K58" s="109">
        <v>85</v>
      </c>
      <c r="L58" s="76">
        <v>1</v>
      </c>
      <c r="M58" s="11">
        <f t="shared" si="0"/>
        <v>85</v>
      </c>
      <c r="N58" s="10"/>
    </row>
    <row r="59" s="1" customFormat="1" ht="21" spans="1:14">
      <c r="A59" s="4">
        <v>2</v>
      </c>
      <c r="B59" s="109" t="s">
        <v>222</v>
      </c>
      <c r="C59" s="109" t="s">
        <v>223</v>
      </c>
      <c r="D59" s="109" t="s">
        <v>224</v>
      </c>
      <c r="E59" s="109" t="s">
        <v>223</v>
      </c>
      <c r="F59" s="109" t="s">
        <v>225</v>
      </c>
      <c r="G59" s="109"/>
      <c r="H59" s="109">
        <v>170930153</v>
      </c>
      <c r="I59" s="109" t="s">
        <v>226</v>
      </c>
      <c r="J59" s="109" t="s">
        <v>25</v>
      </c>
      <c r="K59" s="109">
        <v>80</v>
      </c>
      <c r="L59" s="76">
        <v>1</v>
      </c>
      <c r="M59" s="11">
        <f t="shared" si="0"/>
        <v>80</v>
      </c>
      <c r="N59" s="10"/>
    </row>
    <row r="60" s="1" customFormat="1" ht="21" spans="1:14">
      <c r="A60" s="4"/>
      <c r="B60" s="109" t="s">
        <v>227</v>
      </c>
      <c r="C60" s="109" t="s">
        <v>223</v>
      </c>
      <c r="D60" s="109" t="s">
        <v>224</v>
      </c>
      <c r="E60" s="109" t="s">
        <v>223</v>
      </c>
      <c r="F60" s="109" t="s">
        <v>228</v>
      </c>
      <c r="G60" s="109"/>
      <c r="H60" s="109">
        <v>170930534</v>
      </c>
      <c r="I60" s="109" t="s">
        <v>226</v>
      </c>
      <c r="J60" s="109" t="s">
        <v>25</v>
      </c>
      <c r="K60" s="109">
        <v>125</v>
      </c>
      <c r="L60" s="76">
        <v>1</v>
      </c>
      <c r="M60" s="11">
        <f t="shared" si="0"/>
        <v>125</v>
      </c>
      <c r="N60" s="10"/>
    </row>
    <row r="61" s="1" customFormat="1" ht="21" spans="1:14">
      <c r="A61" s="4"/>
      <c r="B61" s="109" t="s">
        <v>229</v>
      </c>
      <c r="C61" s="109" t="s">
        <v>223</v>
      </c>
      <c r="D61" s="109" t="s">
        <v>224</v>
      </c>
      <c r="E61" s="109" t="s">
        <v>223</v>
      </c>
      <c r="F61" s="109" t="s">
        <v>230</v>
      </c>
      <c r="G61" s="109"/>
      <c r="H61" s="109">
        <v>170930568</v>
      </c>
      <c r="I61" s="109" t="s">
        <v>226</v>
      </c>
      <c r="J61" s="109" t="s">
        <v>25</v>
      </c>
      <c r="K61" s="109">
        <v>95</v>
      </c>
      <c r="L61" s="76">
        <v>1</v>
      </c>
      <c r="M61" s="11">
        <f t="shared" si="0"/>
        <v>95</v>
      </c>
      <c r="N61" s="10"/>
    </row>
    <row r="62" s="1" customFormat="1" ht="52.5" spans="1:14">
      <c r="A62" s="4"/>
      <c r="B62" s="109" t="s">
        <v>231</v>
      </c>
      <c r="C62" s="109" t="s">
        <v>223</v>
      </c>
      <c r="D62" s="109" t="s">
        <v>224</v>
      </c>
      <c r="E62" s="109" t="s">
        <v>223</v>
      </c>
      <c r="F62" s="109" t="s">
        <v>232</v>
      </c>
      <c r="G62" s="109"/>
      <c r="H62" s="109">
        <v>170930562</v>
      </c>
      <c r="I62" s="109" t="s">
        <v>226</v>
      </c>
      <c r="J62" s="109" t="s">
        <v>25</v>
      </c>
      <c r="K62" s="109">
        <v>230</v>
      </c>
      <c r="L62" s="76">
        <v>1</v>
      </c>
      <c r="M62" s="11">
        <f t="shared" si="0"/>
        <v>230</v>
      </c>
      <c r="N62" s="10"/>
    </row>
    <row r="63" s="1" customFormat="1" ht="21" spans="1:14">
      <c r="A63" s="4">
        <v>3</v>
      </c>
      <c r="B63" s="109" t="s">
        <v>233</v>
      </c>
      <c r="C63" s="109" t="s">
        <v>234</v>
      </c>
      <c r="D63" s="109" t="s">
        <v>235</v>
      </c>
      <c r="E63" s="109" t="s">
        <v>236</v>
      </c>
      <c r="F63" s="109" t="s">
        <v>237</v>
      </c>
      <c r="G63" s="109"/>
      <c r="H63" s="109">
        <v>3000008345</v>
      </c>
      <c r="I63" s="109" t="s">
        <v>238</v>
      </c>
      <c r="J63" s="109" t="s">
        <v>239</v>
      </c>
      <c r="K63" s="109">
        <v>45</v>
      </c>
      <c r="L63" s="76">
        <v>20</v>
      </c>
      <c r="M63" s="11">
        <f t="shared" si="0"/>
        <v>900</v>
      </c>
      <c r="N63" s="10"/>
    </row>
    <row r="64" s="1" customFormat="1" ht="21" spans="1:14">
      <c r="A64" s="4"/>
      <c r="B64" s="109" t="s">
        <v>240</v>
      </c>
      <c r="C64" s="109" t="s">
        <v>241</v>
      </c>
      <c r="D64" s="109" t="s">
        <v>242</v>
      </c>
      <c r="E64" s="109" t="s">
        <v>241</v>
      </c>
      <c r="F64" s="109" t="s">
        <v>243</v>
      </c>
      <c r="G64" s="109"/>
      <c r="H64" s="109">
        <v>3000005133</v>
      </c>
      <c r="I64" s="109" t="s">
        <v>238</v>
      </c>
      <c r="J64" s="109" t="s">
        <v>239</v>
      </c>
      <c r="K64" s="109">
        <v>900</v>
      </c>
      <c r="L64" s="76">
        <v>1</v>
      </c>
      <c r="M64" s="11">
        <f t="shared" si="0"/>
        <v>900</v>
      </c>
      <c r="N64" s="10"/>
    </row>
    <row r="65" s="1" customFormat="1" ht="21" spans="1:14">
      <c r="A65" s="4"/>
      <c r="B65" s="109" t="s">
        <v>244</v>
      </c>
      <c r="C65" s="109" t="s">
        <v>241</v>
      </c>
      <c r="D65" s="109" t="s">
        <v>242</v>
      </c>
      <c r="E65" s="109" t="s">
        <v>241</v>
      </c>
      <c r="F65" s="109" t="s">
        <v>245</v>
      </c>
      <c r="G65" s="109"/>
      <c r="H65" s="109">
        <v>3000008496</v>
      </c>
      <c r="I65" s="109" t="s">
        <v>238</v>
      </c>
      <c r="J65" s="109" t="s">
        <v>239</v>
      </c>
      <c r="K65" s="109">
        <v>600</v>
      </c>
      <c r="L65" s="76">
        <v>1</v>
      </c>
      <c r="M65" s="11">
        <f t="shared" si="0"/>
        <v>600</v>
      </c>
      <c r="N65" s="10"/>
    </row>
    <row r="66" s="1" customFormat="1" ht="21" spans="1:14">
      <c r="A66" s="4">
        <v>4</v>
      </c>
      <c r="B66" s="109" t="s">
        <v>246</v>
      </c>
      <c r="C66" s="109" t="s">
        <v>247</v>
      </c>
      <c r="D66" s="109" t="s">
        <v>248</v>
      </c>
      <c r="E66" s="109" t="s">
        <v>249</v>
      </c>
      <c r="F66" s="109" t="s">
        <v>250</v>
      </c>
      <c r="G66" s="109"/>
      <c r="H66" s="109">
        <v>170954283</v>
      </c>
      <c r="I66" s="109" t="s">
        <v>251</v>
      </c>
      <c r="J66" s="110" t="s">
        <v>239</v>
      </c>
      <c r="K66" s="109">
        <v>115</v>
      </c>
      <c r="L66" s="76">
        <v>20</v>
      </c>
      <c r="M66" s="11">
        <f t="shared" ref="M66:M74" si="1">L66*K66</f>
        <v>2300</v>
      </c>
      <c r="N66" s="10"/>
    </row>
    <row r="67" s="1" customFormat="1" ht="21" spans="1:14">
      <c r="A67" s="4"/>
      <c r="B67" s="109" t="s">
        <v>252</v>
      </c>
      <c r="C67" s="109" t="s">
        <v>247</v>
      </c>
      <c r="D67" s="109" t="s">
        <v>248</v>
      </c>
      <c r="E67" s="109" t="s">
        <v>249</v>
      </c>
      <c r="F67" s="109" t="s">
        <v>253</v>
      </c>
      <c r="G67" s="109"/>
      <c r="H67" s="109">
        <v>170954283</v>
      </c>
      <c r="I67" s="109" t="s">
        <v>251</v>
      </c>
      <c r="J67" s="110" t="s">
        <v>239</v>
      </c>
      <c r="K67" s="109">
        <v>115</v>
      </c>
      <c r="L67" s="76">
        <v>20</v>
      </c>
      <c r="M67" s="11">
        <f t="shared" si="1"/>
        <v>2300</v>
      </c>
      <c r="N67" s="10"/>
    </row>
    <row r="68" s="1" customFormat="1" ht="31.5" spans="1:14">
      <c r="A68" s="4"/>
      <c r="B68" s="109" t="s">
        <v>254</v>
      </c>
      <c r="C68" s="109" t="s">
        <v>247</v>
      </c>
      <c r="D68" s="109" t="s">
        <v>248</v>
      </c>
      <c r="E68" s="109" t="s">
        <v>249</v>
      </c>
      <c r="F68" s="109" t="s">
        <v>255</v>
      </c>
      <c r="G68" s="109"/>
      <c r="H68" s="109">
        <v>170954283</v>
      </c>
      <c r="I68" s="109" t="s">
        <v>251</v>
      </c>
      <c r="J68" s="110" t="s">
        <v>239</v>
      </c>
      <c r="K68" s="109">
        <v>115</v>
      </c>
      <c r="L68" s="76">
        <v>20</v>
      </c>
      <c r="M68" s="11">
        <f t="shared" si="1"/>
        <v>2300</v>
      </c>
      <c r="N68" s="10"/>
    </row>
    <row r="69" s="1" customFormat="1" ht="42" spans="1:14">
      <c r="A69" s="4"/>
      <c r="B69" s="109" t="s">
        <v>256</v>
      </c>
      <c r="C69" s="109" t="s">
        <v>247</v>
      </c>
      <c r="D69" s="109" t="s">
        <v>248</v>
      </c>
      <c r="E69" s="109" t="s">
        <v>249</v>
      </c>
      <c r="F69" s="109" t="s">
        <v>257</v>
      </c>
      <c r="G69" s="109"/>
      <c r="H69" s="109">
        <v>170954321</v>
      </c>
      <c r="I69" s="109" t="s">
        <v>251</v>
      </c>
      <c r="J69" s="110" t="s">
        <v>239</v>
      </c>
      <c r="K69" s="109">
        <v>115</v>
      </c>
      <c r="L69" s="76">
        <v>20</v>
      </c>
      <c r="M69" s="11">
        <f t="shared" si="1"/>
        <v>2300</v>
      </c>
      <c r="N69" s="10"/>
    </row>
    <row r="70" s="1" customFormat="1" ht="31.5" spans="1:14">
      <c r="A70" s="4"/>
      <c r="B70" s="109" t="s">
        <v>258</v>
      </c>
      <c r="C70" s="109" t="s">
        <v>247</v>
      </c>
      <c r="D70" s="109" t="s">
        <v>248</v>
      </c>
      <c r="E70" s="109" t="s">
        <v>249</v>
      </c>
      <c r="F70" s="109" t="s">
        <v>259</v>
      </c>
      <c r="G70" s="109"/>
      <c r="H70" s="109">
        <v>170954321</v>
      </c>
      <c r="I70" s="109" t="s">
        <v>251</v>
      </c>
      <c r="J70" s="110" t="s">
        <v>239</v>
      </c>
      <c r="K70" s="109">
        <v>115</v>
      </c>
      <c r="L70" s="76">
        <v>20</v>
      </c>
      <c r="M70" s="11">
        <f t="shared" si="1"/>
        <v>2300</v>
      </c>
      <c r="N70" s="10"/>
    </row>
    <row r="71" s="1" customFormat="1" ht="63" spans="1:14">
      <c r="A71" s="4"/>
      <c r="B71" s="109" t="s">
        <v>260</v>
      </c>
      <c r="C71" s="109" t="s">
        <v>247</v>
      </c>
      <c r="D71" s="109" t="s">
        <v>248</v>
      </c>
      <c r="E71" s="109" t="s">
        <v>249</v>
      </c>
      <c r="F71" s="109" t="s">
        <v>261</v>
      </c>
      <c r="G71" s="109"/>
      <c r="H71" s="109">
        <v>170954238</v>
      </c>
      <c r="I71" s="109" t="s">
        <v>251</v>
      </c>
      <c r="J71" s="110" t="s">
        <v>239</v>
      </c>
      <c r="K71" s="109">
        <v>115</v>
      </c>
      <c r="L71" s="76">
        <v>20</v>
      </c>
      <c r="M71" s="11">
        <f t="shared" si="1"/>
        <v>2300</v>
      </c>
      <c r="N71" s="10"/>
    </row>
    <row r="72" s="1" customFormat="1" ht="31.5" spans="1:14">
      <c r="A72" s="4"/>
      <c r="B72" s="109" t="s">
        <v>262</v>
      </c>
      <c r="C72" s="109" t="s">
        <v>247</v>
      </c>
      <c r="D72" s="109" t="s">
        <v>248</v>
      </c>
      <c r="E72" s="109" t="s">
        <v>249</v>
      </c>
      <c r="F72" s="109" t="s">
        <v>263</v>
      </c>
      <c r="G72" s="109"/>
      <c r="H72" s="109">
        <v>170954238</v>
      </c>
      <c r="I72" s="109" t="s">
        <v>251</v>
      </c>
      <c r="J72" s="110" t="s">
        <v>239</v>
      </c>
      <c r="K72" s="109">
        <v>115</v>
      </c>
      <c r="L72" s="76">
        <v>20</v>
      </c>
      <c r="M72" s="11">
        <f t="shared" si="1"/>
        <v>2300</v>
      </c>
      <c r="N72" s="10"/>
    </row>
    <row r="73" ht="42" spans="1:14">
      <c r="A73" s="4"/>
      <c r="B73" s="109" t="s">
        <v>264</v>
      </c>
      <c r="C73" s="109" t="s">
        <v>247</v>
      </c>
      <c r="D73" s="109" t="s">
        <v>248</v>
      </c>
      <c r="E73" s="109" t="s">
        <v>249</v>
      </c>
      <c r="F73" s="109" t="s">
        <v>265</v>
      </c>
      <c r="G73" s="109"/>
      <c r="H73" s="109">
        <v>170954307</v>
      </c>
      <c r="I73" s="109" t="s">
        <v>251</v>
      </c>
      <c r="J73" s="110" t="s">
        <v>239</v>
      </c>
      <c r="K73" s="109">
        <v>140</v>
      </c>
      <c r="L73" s="76">
        <v>20</v>
      </c>
      <c r="M73" s="11">
        <f t="shared" si="1"/>
        <v>2800</v>
      </c>
      <c r="N73" s="10"/>
    </row>
    <row r="74" ht="63" spans="1:14">
      <c r="A74" s="4">
        <v>5</v>
      </c>
      <c r="B74" s="109" t="s">
        <v>266</v>
      </c>
      <c r="C74" s="109" t="s">
        <v>267</v>
      </c>
      <c r="D74" s="109" t="s">
        <v>268</v>
      </c>
      <c r="E74" s="109" t="s">
        <v>267</v>
      </c>
      <c r="F74" s="109" t="s">
        <v>269</v>
      </c>
      <c r="G74" s="109"/>
      <c r="H74" s="109">
        <v>170912453</v>
      </c>
      <c r="I74" s="109" t="s">
        <v>270</v>
      </c>
      <c r="J74" s="109" t="s">
        <v>19</v>
      </c>
      <c r="K74" s="109">
        <v>215</v>
      </c>
      <c r="L74" s="76">
        <v>2</v>
      </c>
      <c r="M74" s="11">
        <f t="shared" si="1"/>
        <v>430</v>
      </c>
      <c r="N74" s="10"/>
    </row>
    <row r="75" spans="12:13">
      <c r="L75" s="107" t="s">
        <v>271</v>
      </c>
      <c r="M75" s="1">
        <f>SUM(M2:M74)</f>
        <v>127183.58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N75" etc:filterBottomFollowUsedRange="0">
    <extLst/>
  </autoFilter>
  <mergeCells count="4">
    <mergeCell ref="A2:A58"/>
    <mergeCell ref="A59:A62"/>
    <mergeCell ref="A63:A65"/>
    <mergeCell ref="A66:A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workbookViewId="0">
      <pane ySplit="1" topLeftCell="A31" activePane="bottomLeft" state="frozen"/>
      <selection/>
      <selection pane="bottomLeft" activeCell="A1" sqref="$A1:$XFD1"/>
    </sheetView>
  </sheetViews>
  <sheetFormatPr defaultColWidth="9" defaultRowHeight="13.5" outlineLevelCol="7"/>
  <cols>
    <col min="1" max="1" width="7.25" customWidth="1"/>
    <col min="2" max="2" width="12.125" customWidth="1"/>
    <col min="3" max="3" width="20.5" customWidth="1"/>
    <col min="4" max="4" width="8.875" customWidth="1"/>
    <col min="5" max="5" width="10.875" customWidth="1"/>
    <col min="7" max="7" width="12.625" customWidth="1"/>
    <col min="8" max="8" width="40.5" customWidth="1"/>
  </cols>
  <sheetData>
    <row r="1" ht="30" customHeight="1" spans="1:8">
      <c r="A1" s="97" t="s">
        <v>272</v>
      </c>
      <c r="B1" s="97" t="s">
        <v>273</v>
      </c>
      <c r="C1" s="97" t="s">
        <v>5</v>
      </c>
      <c r="D1" s="97" t="s">
        <v>9</v>
      </c>
      <c r="E1" s="97" t="s">
        <v>274</v>
      </c>
      <c r="F1" s="100" t="s">
        <v>11</v>
      </c>
      <c r="G1" s="97" t="s">
        <v>12</v>
      </c>
      <c r="H1" s="97" t="s">
        <v>13</v>
      </c>
    </row>
    <row r="2" ht="121.5" spans="1:8">
      <c r="A2" s="101">
        <v>1</v>
      </c>
      <c r="B2" s="101" t="s">
        <v>275</v>
      </c>
      <c r="C2" s="101" t="s">
        <v>213</v>
      </c>
      <c r="D2" s="101" t="s">
        <v>276</v>
      </c>
      <c r="E2" s="101">
        <v>1.5</v>
      </c>
      <c r="F2" s="101">
        <v>180000</v>
      </c>
      <c r="G2" s="101">
        <f>F2*E2</f>
        <v>270000</v>
      </c>
      <c r="H2" s="103" t="s">
        <v>277</v>
      </c>
    </row>
    <row r="3" spans="1:8">
      <c r="A3" s="101">
        <v>2</v>
      </c>
      <c r="B3" s="101" t="s">
        <v>278</v>
      </c>
      <c r="C3" s="101" t="s">
        <v>279</v>
      </c>
      <c r="D3" s="101" t="s">
        <v>221</v>
      </c>
      <c r="E3" s="101">
        <v>0.4046</v>
      </c>
      <c r="F3" s="101">
        <v>40000</v>
      </c>
      <c r="G3" s="101">
        <f>F3*E3</f>
        <v>16184</v>
      </c>
      <c r="H3" s="101"/>
    </row>
    <row r="4" ht="40.5" spans="1:8">
      <c r="A4" s="101">
        <v>3</v>
      </c>
      <c r="B4" s="101" t="s">
        <v>15</v>
      </c>
      <c r="C4" s="101" t="s">
        <v>17</v>
      </c>
      <c r="D4" s="101" t="s">
        <v>19</v>
      </c>
      <c r="E4" s="101">
        <v>250</v>
      </c>
      <c r="F4" s="104">
        <v>1</v>
      </c>
      <c r="G4" s="105">
        <f t="shared" ref="G4:G67" si="0">F4*E4</f>
        <v>250</v>
      </c>
      <c r="H4" s="105"/>
    </row>
    <row r="5" ht="27" spans="1:8">
      <c r="A5" s="101"/>
      <c r="B5" s="101" t="s">
        <v>21</v>
      </c>
      <c r="C5" s="101" t="s">
        <v>24</v>
      </c>
      <c r="D5" s="101" t="s">
        <v>25</v>
      </c>
      <c r="E5" s="101">
        <v>410</v>
      </c>
      <c r="F5" s="104">
        <v>12</v>
      </c>
      <c r="G5" s="105">
        <f t="shared" si="0"/>
        <v>4920</v>
      </c>
      <c r="H5" s="105"/>
    </row>
    <row r="6" spans="1:8">
      <c r="A6" s="101"/>
      <c r="B6" s="101" t="s">
        <v>27</v>
      </c>
      <c r="C6" s="101" t="s">
        <v>29</v>
      </c>
      <c r="D6" s="101" t="s">
        <v>30</v>
      </c>
      <c r="E6" s="101">
        <v>171.6</v>
      </c>
      <c r="F6" s="104">
        <v>1</v>
      </c>
      <c r="G6" s="105">
        <f t="shared" si="0"/>
        <v>171.6</v>
      </c>
      <c r="H6" s="105"/>
    </row>
    <row r="7" ht="27" spans="1:8">
      <c r="A7" s="101"/>
      <c r="B7" s="101" t="s">
        <v>32</v>
      </c>
      <c r="C7" s="101" t="s">
        <v>34</v>
      </c>
      <c r="D7" s="101" t="s">
        <v>30</v>
      </c>
      <c r="E7" s="101">
        <v>212.14</v>
      </c>
      <c r="F7" s="104">
        <v>100</v>
      </c>
      <c r="G7" s="105">
        <f t="shared" si="0"/>
        <v>21214</v>
      </c>
      <c r="H7" s="105"/>
    </row>
    <row r="8" ht="27" spans="1:8">
      <c r="A8" s="101"/>
      <c r="B8" s="101" t="s">
        <v>32</v>
      </c>
      <c r="C8" s="101" t="s">
        <v>280</v>
      </c>
      <c r="D8" s="101" t="s">
        <v>30</v>
      </c>
      <c r="E8" s="101">
        <v>212.14</v>
      </c>
      <c r="F8" s="104">
        <v>1</v>
      </c>
      <c r="G8" s="105">
        <f t="shared" si="0"/>
        <v>212.14</v>
      </c>
      <c r="H8" s="105"/>
    </row>
    <row r="9" ht="27" spans="1:8">
      <c r="A9" s="101"/>
      <c r="B9" s="101" t="s">
        <v>38</v>
      </c>
      <c r="C9" s="101" t="s">
        <v>40</v>
      </c>
      <c r="D9" s="101" t="s">
        <v>41</v>
      </c>
      <c r="E9" s="101">
        <v>235</v>
      </c>
      <c r="F9" s="104">
        <v>1</v>
      </c>
      <c r="G9" s="105">
        <f t="shared" si="0"/>
        <v>235</v>
      </c>
      <c r="H9" s="105"/>
    </row>
    <row r="10" ht="27" spans="1:8">
      <c r="A10" s="101"/>
      <c r="B10" s="101" t="s">
        <v>43</v>
      </c>
      <c r="C10" s="101" t="s">
        <v>34</v>
      </c>
      <c r="D10" s="101" t="s">
        <v>30</v>
      </c>
      <c r="E10" s="101">
        <v>212.14</v>
      </c>
      <c r="F10" s="104">
        <v>4</v>
      </c>
      <c r="G10" s="105">
        <f t="shared" si="0"/>
        <v>848.56</v>
      </c>
      <c r="H10" s="105"/>
    </row>
    <row r="11" ht="27" spans="1:8">
      <c r="A11" s="101"/>
      <c r="B11" s="102" t="s">
        <v>23</v>
      </c>
      <c r="C11" s="102" t="s">
        <v>46</v>
      </c>
      <c r="D11" s="102" t="s">
        <v>25</v>
      </c>
      <c r="E11" s="101">
        <v>563.94</v>
      </c>
      <c r="F11" s="104">
        <v>8</v>
      </c>
      <c r="G11" s="105">
        <f t="shared" si="0"/>
        <v>4511.52</v>
      </c>
      <c r="H11" s="105"/>
    </row>
    <row r="12" ht="27" spans="1:8">
      <c r="A12" s="101"/>
      <c r="B12" s="102" t="s">
        <v>48</v>
      </c>
      <c r="C12" s="102" t="s">
        <v>51</v>
      </c>
      <c r="D12" s="102" t="s">
        <v>19</v>
      </c>
      <c r="E12" s="101">
        <v>230</v>
      </c>
      <c r="F12" s="104">
        <v>1</v>
      </c>
      <c r="G12" s="105">
        <f t="shared" si="0"/>
        <v>230</v>
      </c>
      <c r="H12" s="105"/>
    </row>
    <row r="13" ht="27" spans="1:8">
      <c r="A13" s="101"/>
      <c r="B13" s="102" t="s">
        <v>53</v>
      </c>
      <c r="C13" s="102" t="s">
        <v>281</v>
      </c>
      <c r="D13" s="102" t="s">
        <v>30</v>
      </c>
      <c r="E13" s="101">
        <v>212.14</v>
      </c>
      <c r="F13" s="105">
        <v>1</v>
      </c>
      <c r="G13" s="105">
        <f t="shared" si="0"/>
        <v>212.14</v>
      </c>
      <c r="H13" s="105"/>
    </row>
    <row r="14" ht="27" spans="1:8">
      <c r="A14" s="101"/>
      <c r="B14" s="102" t="s">
        <v>56</v>
      </c>
      <c r="C14" s="102" t="s">
        <v>282</v>
      </c>
      <c r="D14" s="102" t="s">
        <v>19</v>
      </c>
      <c r="E14" s="101">
        <v>998</v>
      </c>
      <c r="F14" s="104">
        <v>1</v>
      </c>
      <c r="G14" s="105">
        <f t="shared" si="0"/>
        <v>998</v>
      </c>
      <c r="H14" s="105"/>
    </row>
    <row r="15" spans="1:8">
      <c r="A15" s="101"/>
      <c r="B15" s="102" t="s">
        <v>61</v>
      </c>
      <c r="C15" s="102" t="s">
        <v>63</v>
      </c>
      <c r="D15" s="102" t="s">
        <v>19</v>
      </c>
      <c r="E15" s="101">
        <v>900</v>
      </c>
      <c r="F15" s="104">
        <v>1</v>
      </c>
      <c r="G15" s="105">
        <f t="shared" si="0"/>
        <v>900</v>
      </c>
      <c r="H15" s="105"/>
    </row>
    <row r="16" ht="27" spans="1:8">
      <c r="A16" s="101"/>
      <c r="B16" s="102" t="s">
        <v>65</v>
      </c>
      <c r="C16" s="102" t="s">
        <v>68</v>
      </c>
      <c r="D16" s="102" t="s">
        <v>19</v>
      </c>
      <c r="E16" s="101">
        <v>410</v>
      </c>
      <c r="F16" s="104">
        <v>1</v>
      </c>
      <c r="G16" s="105">
        <f t="shared" si="0"/>
        <v>410</v>
      </c>
      <c r="H16" s="105"/>
    </row>
    <row r="17" ht="27" spans="1:8">
      <c r="A17" s="101"/>
      <c r="B17" s="102" t="s">
        <v>70</v>
      </c>
      <c r="C17" s="102" t="s">
        <v>283</v>
      </c>
      <c r="D17" s="102" t="s">
        <v>73</v>
      </c>
      <c r="E17" s="101">
        <v>617.76</v>
      </c>
      <c r="F17" s="104">
        <v>1</v>
      </c>
      <c r="G17" s="105">
        <f t="shared" si="0"/>
        <v>617.76</v>
      </c>
      <c r="H17" s="105"/>
    </row>
    <row r="18" ht="27" spans="1:8">
      <c r="A18" s="101"/>
      <c r="B18" s="102" t="s">
        <v>75</v>
      </c>
      <c r="C18" s="102" t="s">
        <v>284</v>
      </c>
      <c r="D18" s="102" t="s">
        <v>25</v>
      </c>
      <c r="E18" s="101">
        <v>1650</v>
      </c>
      <c r="F18" s="104">
        <v>1</v>
      </c>
      <c r="G18" s="105">
        <f t="shared" si="0"/>
        <v>1650</v>
      </c>
      <c r="H18" s="105"/>
    </row>
    <row r="19" ht="27" spans="1:8">
      <c r="A19" s="101"/>
      <c r="B19" s="102" t="s">
        <v>38</v>
      </c>
      <c r="C19" s="102" t="s">
        <v>285</v>
      </c>
      <c r="D19" s="102" t="s">
        <v>19</v>
      </c>
      <c r="E19" s="101">
        <v>198</v>
      </c>
      <c r="F19" s="104">
        <v>1</v>
      </c>
      <c r="G19" s="105">
        <f t="shared" si="0"/>
        <v>198</v>
      </c>
      <c r="H19" s="105"/>
    </row>
    <row r="20" ht="27" spans="1:8">
      <c r="A20" s="101"/>
      <c r="B20" s="102" t="s">
        <v>32</v>
      </c>
      <c r="C20" s="102" t="s">
        <v>286</v>
      </c>
      <c r="D20" s="102" t="s">
        <v>85</v>
      </c>
      <c r="E20" s="101">
        <v>200</v>
      </c>
      <c r="F20" s="104">
        <v>35</v>
      </c>
      <c r="G20" s="105">
        <f t="shared" si="0"/>
        <v>7000</v>
      </c>
      <c r="H20" s="105"/>
    </row>
    <row r="21" ht="27" spans="1:8">
      <c r="A21" s="101"/>
      <c r="B21" s="102" t="s">
        <v>32</v>
      </c>
      <c r="C21" s="102" t="s">
        <v>287</v>
      </c>
      <c r="D21" s="102" t="s">
        <v>85</v>
      </c>
      <c r="E21" s="101">
        <v>200</v>
      </c>
      <c r="F21" s="104">
        <v>35</v>
      </c>
      <c r="G21" s="105">
        <f t="shared" si="0"/>
        <v>7000</v>
      </c>
      <c r="H21" s="105"/>
    </row>
    <row r="22" ht="27" spans="1:8">
      <c r="A22" s="101"/>
      <c r="B22" s="102" t="s">
        <v>89</v>
      </c>
      <c r="C22" s="102" t="s">
        <v>288</v>
      </c>
      <c r="D22" s="102" t="s">
        <v>19</v>
      </c>
      <c r="E22" s="101">
        <v>700</v>
      </c>
      <c r="F22" s="104">
        <v>8</v>
      </c>
      <c r="G22" s="105">
        <f t="shared" si="0"/>
        <v>5600</v>
      </c>
      <c r="H22" s="105"/>
    </row>
    <row r="23" ht="27" spans="1:8">
      <c r="A23" s="101"/>
      <c r="B23" s="102" t="s">
        <v>94</v>
      </c>
      <c r="C23" s="102" t="s">
        <v>289</v>
      </c>
      <c r="D23" s="102" t="s">
        <v>19</v>
      </c>
      <c r="E23" s="101">
        <v>1428.96</v>
      </c>
      <c r="F23" s="104">
        <v>1</v>
      </c>
      <c r="G23" s="105">
        <f t="shared" si="0"/>
        <v>1428.96</v>
      </c>
      <c r="H23" s="105"/>
    </row>
    <row r="24" ht="27" spans="1:8">
      <c r="A24" s="101"/>
      <c r="B24" s="102" t="s">
        <v>94</v>
      </c>
      <c r="C24" s="102" t="s">
        <v>290</v>
      </c>
      <c r="D24" s="102" t="s">
        <v>19</v>
      </c>
      <c r="E24" s="101">
        <v>1428.96</v>
      </c>
      <c r="F24" s="104">
        <v>1</v>
      </c>
      <c r="G24" s="105">
        <f t="shared" si="0"/>
        <v>1428.96</v>
      </c>
      <c r="H24" s="105"/>
    </row>
    <row r="25" spans="1:8">
      <c r="A25" s="101"/>
      <c r="B25" s="102" t="s">
        <v>101</v>
      </c>
      <c r="C25" s="102" t="s">
        <v>291</v>
      </c>
      <c r="D25" s="102" t="s">
        <v>19</v>
      </c>
      <c r="E25" s="101">
        <v>560</v>
      </c>
      <c r="F25" s="104">
        <v>3</v>
      </c>
      <c r="G25" s="105">
        <f t="shared" si="0"/>
        <v>1680</v>
      </c>
      <c r="H25" s="105"/>
    </row>
    <row r="26" spans="1:8">
      <c r="A26" s="101"/>
      <c r="B26" s="102" t="s">
        <v>101</v>
      </c>
      <c r="C26" s="102" t="s">
        <v>292</v>
      </c>
      <c r="D26" s="102" t="s">
        <v>19</v>
      </c>
      <c r="E26" s="101">
        <v>560</v>
      </c>
      <c r="F26" s="104">
        <v>3</v>
      </c>
      <c r="G26" s="105">
        <f t="shared" si="0"/>
        <v>1680</v>
      </c>
      <c r="H26" s="105"/>
    </row>
    <row r="27" spans="1:8">
      <c r="A27" s="101"/>
      <c r="B27" s="102" t="s">
        <v>101</v>
      </c>
      <c r="C27" s="102" t="s">
        <v>293</v>
      </c>
      <c r="D27" s="102" t="s">
        <v>19</v>
      </c>
      <c r="E27" s="101">
        <v>560</v>
      </c>
      <c r="F27" s="104">
        <v>3</v>
      </c>
      <c r="G27" s="105">
        <f t="shared" si="0"/>
        <v>1680</v>
      </c>
      <c r="H27" s="105"/>
    </row>
    <row r="28" ht="27" spans="1:8">
      <c r="A28" s="101"/>
      <c r="B28" s="102" t="s">
        <v>38</v>
      </c>
      <c r="C28" s="102" t="s">
        <v>294</v>
      </c>
      <c r="D28" s="102" t="s">
        <v>19</v>
      </c>
      <c r="E28" s="101">
        <v>198</v>
      </c>
      <c r="F28" s="104">
        <v>1</v>
      </c>
      <c r="G28" s="105">
        <f t="shared" si="0"/>
        <v>198</v>
      </c>
      <c r="H28" s="105"/>
    </row>
    <row r="29" ht="27" spans="1:8">
      <c r="A29" s="101"/>
      <c r="B29" s="102" t="s">
        <v>38</v>
      </c>
      <c r="C29" s="102" t="s">
        <v>285</v>
      </c>
      <c r="D29" s="102" t="s">
        <v>19</v>
      </c>
      <c r="E29" s="101">
        <v>198</v>
      </c>
      <c r="F29" s="104">
        <v>1</v>
      </c>
      <c r="G29" s="105">
        <f t="shared" si="0"/>
        <v>198</v>
      </c>
      <c r="H29" s="105"/>
    </row>
    <row r="30" ht="27" spans="1:8">
      <c r="A30" s="101"/>
      <c r="B30" s="102" t="s">
        <v>38</v>
      </c>
      <c r="C30" s="102" t="s">
        <v>295</v>
      </c>
      <c r="D30" s="102" t="s">
        <v>19</v>
      </c>
      <c r="E30" s="101">
        <v>198</v>
      </c>
      <c r="F30" s="104">
        <v>1</v>
      </c>
      <c r="G30" s="105">
        <f t="shared" si="0"/>
        <v>198</v>
      </c>
      <c r="H30" s="105"/>
    </row>
    <row r="31" ht="27" spans="1:8">
      <c r="A31" s="101"/>
      <c r="B31" s="102" t="s">
        <v>38</v>
      </c>
      <c r="C31" s="102" t="s">
        <v>296</v>
      </c>
      <c r="D31" s="102" t="s">
        <v>19</v>
      </c>
      <c r="E31" s="101">
        <v>198</v>
      </c>
      <c r="F31" s="104">
        <v>1</v>
      </c>
      <c r="G31" s="105">
        <f t="shared" si="0"/>
        <v>198</v>
      </c>
      <c r="H31" s="105"/>
    </row>
    <row r="32" ht="27" spans="1:8">
      <c r="A32" s="101"/>
      <c r="B32" s="102" t="s">
        <v>38</v>
      </c>
      <c r="C32" s="102" t="s">
        <v>297</v>
      </c>
      <c r="D32" s="102" t="s">
        <v>19</v>
      </c>
      <c r="E32" s="101">
        <v>198</v>
      </c>
      <c r="F32" s="104">
        <v>1</v>
      </c>
      <c r="G32" s="105">
        <f t="shared" si="0"/>
        <v>198</v>
      </c>
      <c r="H32" s="105"/>
    </row>
    <row r="33" ht="40.5" spans="1:8">
      <c r="A33" s="101"/>
      <c r="B33" s="102" t="s">
        <v>118</v>
      </c>
      <c r="C33" s="102" t="s">
        <v>298</v>
      </c>
      <c r="D33" s="102" t="s">
        <v>120</v>
      </c>
      <c r="E33" s="101">
        <v>35.1</v>
      </c>
      <c r="F33" s="104">
        <v>1</v>
      </c>
      <c r="G33" s="105">
        <f t="shared" si="0"/>
        <v>35.1</v>
      </c>
      <c r="H33" s="105"/>
    </row>
    <row r="34" spans="1:8">
      <c r="A34" s="101"/>
      <c r="B34" s="102" t="s">
        <v>122</v>
      </c>
      <c r="C34" s="102" t="s">
        <v>299</v>
      </c>
      <c r="D34" s="102" t="s">
        <v>73</v>
      </c>
      <c r="E34" s="101">
        <v>1600</v>
      </c>
      <c r="F34" s="104">
        <v>1</v>
      </c>
      <c r="G34" s="105">
        <f t="shared" si="0"/>
        <v>1600</v>
      </c>
      <c r="H34" s="105"/>
    </row>
    <row r="35" spans="1:8">
      <c r="A35" s="101"/>
      <c r="B35" s="102" t="s">
        <v>127</v>
      </c>
      <c r="C35" s="102" t="s">
        <v>130</v>
      </c>
      <c r="D35" s="102" t="s">
        <v>131</v>
      </c>
      <c r="E35" s="101">
        <v>300</v>
      </c>
      <c r="F35" s="104">
        <v>1</v>
      </c>
      <c r="G35" s="105">
        <f t="shared" si="0"/>
        <v>300</v>
      </c>
      <c r="H35" s="105"/>
    </row>
    <row r="36" ht="40.5" spans="1:8">
      <c r="A36" s="101"/>
      <c r="B36" s="102" t="s">
        <v>133</v>
      </c>
      <c r="C36" s="102" t="s">
        <v>300</v>
      </c>
      <c r="D36" s="102" t="s">
        <v>135</v>
      </c>
      <c r="E36" s="101">
        <v>200</v>
      </c>
      <c r="F36" s="104">
        <v>1</v>
      </c>
      <c r="G36" s="105">
        <f t="shared" si="0"/>
        <v>200</v>
      </c>
      <c r="H36" s="105"/>
    </row>
    <row r="37" spans="1:8">
      <c r="A37" s="101"/>
      <c r="B37" s="102" t="s">
        <v>89</v>
      </c>
      <c r="C37" s="102" t="s">
        <v>138</v>
      </c>
      <c r="D37" s="102" t="s">
        <v>19</v>
      </c>
      <c r="E37" s="101">
        <v>380</v>
      </c>
      <c r="F37" s="104">
        <v>1</v>
      </c>
      <c r="G37" s="105">
        <f t="shared" si="0"/>
        <v>380</v>
      </c>
      <c r="H37" s="105"/>
    </row>
    <row r="38" ht="27" spans="1:8">
      <c r="A38" s="101"/>
      <c r="B38" s="102" t="s">
        <v>140</v>
      </c>
      <c r="C38" s="102" t="s">
        <v>141</v>
      </c>
      <c r="D38" s="102" t="s">
        <v>19</v>
      </c>
      <c r="E38" s="101">
        <v>800</v>
      </c>
      <c r="F38" s="104">
        <v>20</v>
      </c>
      <c r="G38" s="105">
        <f t="shared" si="0"/>
        <v>16000</v>
      </c>
      <c r="H38" s="105"/>
    </row>
    <row r="39" spans="1:8">
      <c r="A39" s="101"/>
      <c r="B39" s="102" t="s">
        <v>143</v>
      </c>
      <c r="C39" s="102" t="s">
        <v>146</v>
      </c>
      <c r="D39" s="102" t="s">
        <v>131</v>
      </c>
      <c r="E39" s="101">
        <v>650</v>
      </c>
      <c r="F39" s="104">
        <v>20</v>
      </c>
      <c r="G39" s="105">
        <f t="shared" si="0"/>
        <v>13000</v>
      </c>
      <c r="H39" s="105"/>
    </row>
    <row r="40" spans="1:8">
      <c r="A40" s="101"/>
      <c r="B40" s="102" t="s">
        <v>148</v>
      </c>
      <c r="C40" s="102" t="s">
        <v>150</v>
      </c>
      <c r="D40" s="102" t="s">
        <v>30</v>
      </c>
      <c r="E40" s="101">
        <v>130</v>
      </c>
      <c r="F40" s="104">
        <v>1</v>
      </c>
      <c r="G40" s="105">
        <f t="shared" si="0"/>
        <v>130</v>
      </c>
      <c r="H40" s="105"/>
    </row>
    <row r="41" spans="1:8">
      <c r="A41" s="101"/>
      <c r="B41" s="102" t="s">
        <v>148</v>
      </c>
      <c r="C41" s="102" t="s">
        <v>150</v>
      </c>
      <c r="D41" s="102" t="s">
        <v>30</v>
      </c>
      <c r="E41" s="101">
        <v>130</v>
      </c>
      <c r="F41" s="104">
        <v>1</v>
      </c>
      <c r="G41" s="105">
        <f t="shared" si="0"/>
        <v>130</v>
      </c>
      <c r="H41" s="105"/>
    </row>
    <row r="42" spans="1:8">
      <c r="A42" s="101"/>
      <c r="B42" s="102" t="s">
        <v>148</v>
      </c>
      <c r="C42" s="102" t="s">
        <v>150</v>
      </c>
      <c r="D42" s="102" t="s">
        <v>30</v>
      </c>
      <c r="E42" s="101">
        <v>130</v>
      </c>
      <c r="F42" s="104">
        <v>1</v>
      </c>
      <c r="G42" s="105">
        <f t="shared" si="0"/>
        <v>130</v>
      </c>
      <c r="H42" s="105"/>
    </row>
    <row r="43" ht="27" spans="1:8">
      <c r="A43" s="101"/>
      <c r="B43" s="102" t="s">
        <v>154</v>
      </c>
      <c r="C43" s="102" t="s">
        <v>156</v>
      </c>
      <c r="D43" s="102" t="s">
        <v>30</v>
      </c>
      <c r="E43" s="101">
        <v>230</v>
      </c>
      <c r="F43" s="104">
        <v>1</v>
      </c>
      <c r="G43" s="105">
        <f t="shared" si="0"/>
        <v>230</v>
      </c>
      <c r="H43" s="105"/>
    </row>
    <row r="44" ht="40.5" spans="1:8">
      <c r="A44" s="101"/>
      <c r="B44" s="102" t="s">
        <v>158</v>
      </c>
      <c r="C44" s="102" t="s">
        <v>161</v>
      </c>
      <c r="D44" s="102" t="s">
        <v>25</v>
      </c>
      <c r="E44" s="101">
        <v>714.45</v>
      </c>
      <c r="F44" s="104">
        <v>1</v>
      </c>
      <c r="G44" s="105">
        <f t="shared" si="0"/>
        <v>714.45</v>
      </c>
      <c r="H44" s="105"/>
    </row>
    <row r="45" ht="54" spans="1:8">
      <c r="A45" s="101"/>
      <c r="B45" s="102" t="s">
        <v>163</v>
      </c>
      <c r="C45" s="102" t="s">
        <v>164</v>
      </c>
      <c r="D45" s="102" t="s">
        <v>25</v>
      </c>
      <c r="E45" s="101">
        <v>1428.96</v>
      </c>
      <c r="F45" s="104">
        <v>1</v>
      </c>
      <c r="G45" s="105">
        <f t="shared" si="0"/>
        <v>1428.96</v>
      </c>
      <c r="H45" s="105"/>
    </row>
    <row r="46" ht="27" spans="1:8">
      <c r="A46" s="101"/>
      <c r="B46" s="102" t="s">
        <v>94</v>
      </c>
      <c r="C46" s="102" t="s">
        <v>301</v>
      </c>
      <c r="D46" s="102" t="s">
        <v>25</v>
      </c>
      <c r="E46" s="101">
        <v>29</v>
      </c>
      <c r="F46" s="104">
        <v>1</v>
      </c>
      <c r="G46" s="105">
        <f t="shared" si="0"/>
        <v>29</v>
      </c>
      <c r="H46" s="105"/>
    </row>
    <row r="47" ht="40.5" spans="1:8">
      <c r="A47" s="101"/>
      <c r="B47" s="102" t="s">
        <v>168</v>
      </c>
      <c r="C47" s="102" t="s">
        <v>302</v>
      </c>
      <c r="D47" s="102" t="s">
        <v>19</v>
      </c>
      <c r="E47" s="101">
        <v>17</v>
      </c>
      <c r="F47" s="104">
        <v>1</v>
      </c>
      <c r="G47" s="105">
        <f t="shared" si="0"/>
        <v>17</v>
      </c>
      <c r="H47" s="105"/>
    </row>
    <row r="48" ht="27" spans="1:8">
      <c r="A48" s="101"/>
      <c r="B48" s="102" t="s">
        <v>173</v>
      </c>
      <c r="C48" s="102" t="s">
        <v>303</v>
      </c>
      <c r="D48" s="102" t="s">
        <v>19</v>
      </c>
      <c r="E48" s="101">
        <f>145/5</f>
        <v>29</v>
      </c>
      <c r="F48" s="104">
        <v>1</v>
      </c>
      <c r="G48" s="105">
        <f t="shared" si="0"/>
        <v>29</v>
      </c>
      <c r="H48" s="105"/>
    </row>
    <row r="49" ht="27" spans="1:8">
      <c r="A49" s="101"/>
      <c r="B49" s="102" t="s">
        <v>176</v>
      </c>
      <c r="C49" s="102" t="s">
        <v>304</v>
      </c>
      <c r="D49" s="102" t="s">
        <v>19</v>
      </c>
      <c r="E49" s="101">
        <f>3000/96</f>
        <v>31.25</v>
      </c>
      <c r="F49" s="104">
        <v>1</v>
      </c>
      <c r="G49" s="105">
        <f t="shared" si="0"/>
        <v>31.25</v>
      </c>
      <c r="H49" s="105"/>
    </row>
    <row r="50" spans="1:8">
      <c r="A50" s="101"/>
      <c r="B50" s="102" t="s">
        <v>83</v>
      </c>
      <c r="C50" s="102" t="s">
        <v>305</v>
      </c>
      <c r="D50" s="102" t="s">
        <v>85</v>
      </c>
      <c r="E50" s="101">
        <v>400</v>
      </c>
      <c r="F50" s="104">
        <v>1</v>
      </c>
      <c r="G50" s="105">
        <f t="shared" si="0"/>
        <v>400</v>
      </c>
      <c r="H50" s="105"/>
    </row>
    <row r="51" spans="1:8">
      <c r="A51" s="101"/>
      <c r="B51" s="102" t="s">
        <v>83</v>
      </c>
      <c r="C51" s="102" t="s">
        <v>306</v>
      </c>
      <c r="D51" s="102" t="s">
        <v>85</v>
      </c>
      <c r="E51" s="101">
        <v>400</v>
      </c>
      <c r="F51" s="104">
        <v>1</v>
      </c>
      <c r="G51" s="105">
        <f t="shared" si="0"/>
        <v>400</v>
      </c>
      <c r="H51" s="105"/>
    </row>
    <row r="52" ht="27" spans="1:8">
      <c r="A52" s="101"/>
      <c r="B52" s="102" t="s">
        <v>23</v>
      </c>
      <c r="C52" s="102" t="s">
        <v>188</v>
      </c>
      <c r="D52" s="102" t="s">
        <v>19</v>
      </c>
      <c r="E52" s="101">
        <v>830</v>
      </c>
      <c r="F52" s="104">
        <v>1</v>
      </c>
      <c r="G52" s="105">
        <f t="shared" si="0"/>
        <v>830</v>
      </c>
      <c r="H52" s="105"/>
    </row>
    <row r="53" spans="1:8">
      <c r="A53" s="101"/>
      <c r="B53" s="102" t="s">
        <v>190</v>
      </c>
      <c r="C53" s="102" t="s">
        <v>192</v>
      </c>
      <c r="D53" s="102" t="s">
        <v>30</v>
      </c>
      <c r="E53" s="101">
        <f>1100/50</f>
        <v>22</v>
      </c>
      <c r="F53" s="104">
        <v>50</v>
      </c>
      <c r="G53" s="105">
        <f t="shared" si="0"/>
        <v>1100</v>
      </c>
      <c r="H53" s="105"/>
    </row>
    <row r="54" ht="40.5" spans="1:8">
      <c r="A54" s="101"/>
      <c r="B54" s="102" t="s">
        <v>194</v>
      </c>
      <c r="C54" s="102" t="s">
        <v>197</v>
      </c>
      <c r="D54" s="102" t="s">
        <v>198</v>
      </c>
      <c r="E54" s="101">
        <f>2850/24</f>
        <v>118.75</v>
      </c>
      <c r="F54" s="104">
        <v>1</v>
      </c>
      <c r="G54" s="105">
        <f t="shared" si="0"/>
        <v>118.75</v>
      </c>
      <c r="H54" s="105"/>
    </row>
    <row r="55" ht="27" spans="1:8">
      <c r="A55" s="101"/>
      <c r="B55" s="102" t="s">
        <v>200</v>
      </c>
      <c r="C55" s="102" t="s">
        <v>202</v>
      </c>
      <c r="D55" s="102" t="s">
        <v>73</v>
      </c>
      <c r="E55" s="101">
        <f>2880/20</f>
        <v>144</v>
      </c>
      <c r="F55" s="104">
        <v>1</v>
      </c>
      <c r="G55" s="105">
        <f t="shared" si="0"/>
        <v>144</v>
      </c>
      <c r="H55" s="105"/>
    </row>
    <row r="56" ht="27" spans="1:8">
      <c r="A56" s="101"/>
      <c r="B56" s="102" t="s">
        <v>77</v>
      </c>
      <c r="C56" s="102" t="s">
        <v>204</v>
      </c>
      <c r="D56" s="102" t="s">
        <v>205</v>
      </c>
      <c r="E56" s="101">
        <v>156.37</v>
      </c>
      <c r="F56" s="104">
        <v>1</v>
      </c>
      <c r="G56" s="105">
        <f t="shared" si="0"/>
        <v>156.37</v>
      </c>
      <c r="H56" s="105"/>
    </row>
    <row r="57" ht="27" spans="1:8">
      <c r="A57" s="101"/>
      <c r="B57" s="102" t="s">
        <v>207</v>
      </c>
      <c r="C57" s="102" t="s">
        <v>209</v>
      </c>
      <c r="D57" s="102" t="s">
        <v>25</v>
      </c>
      <c r="E57" s="101">
        <v>680.16</v>
      </c>
      <c r="F57" s="104">
        <v>1</v>
      </c>
      <c r="G57" s="105">
        <f t="shared" si="0"/>
        <v>680.16</v>
      </c>
      <c r="H57" s="105"/>
    </row>
    <row r="58" spans="1:8">
      <c r="A58" s="101"/>
      <c r="B58" s="102" t="s">
        <v>211</v>
      </c>
      <c r="C58" s="101" t="s">
        <v>213</v>
      </c>
      <c r="D58" s="102" t="s">
        <v>19</v>
      </c>
      <c r="E58" s="101">
        <v>550</v>
      </c>
      <c r="F58" s="104">
        <v>1</v>
      </c>
      <c r="G58" s="105">
        <f t="shared" si="0"/>
        <v>550</v>
      </c>
      <c r="H58" s="105"/>
    </row>
    <row r="59" ht="27" spans="1:8">
      <c r="A59" s="101"/>
      <c r="B59" s="101" t="s">
        <v>215</v>
      </c>
      <c r="C59" s="101" t="s">
        <v>217</v>
      </c>
      <c r="D59" s="101" t="s">
        <v>218</v>
      </c>
      <c r="E59" s="101">
        <v>7.9</v>
      </c>
      <c r="F59" s="104">
        <v>1</v>
      </c>
      <c r="G59" s="105">
        <f t="shared" si="0"/>
        <v>7.9</v>
      </c>
      <c r="H59" s="105"/>
    </row>
    <row r="60" ht="27" spans="1:8">
      <c r="A60" s="101"/>
      <c r="B60" s="101" t="s">
        <v>215</v>
      </c>
      <c r="C60" s="101" t="s">
        <v>220</v>
      </c>
      <c r="D60" s="101" t="s">
        <v>221</v>
      </c>
      <c r="E60" s="101">
        <v>85</v>
      </c>
      <c r="F60" s="104">
        <v>1</v>
      </c>
      <c r="G60" s="105">
        <f t="shared" si="0"/>
        <v>85</v>
      </c>
      <c r="H60" s="105"/>
    </row>
    <row r="61" ht="27" spans="1:8">
      <c r="A61" s="106">
        <v>4</v>
      </c>
      <c r="B61" s="101" t="s">
        <v>223</v>
      </c>
      <c r="C61" s="101" t="s">
        <v>225</v>
      </c>
      <c r="D61" s="101" t="s">
        <v>25</v>
      </c>
      <c r="E61" s="101">
        <v>80</v>
      </c>
      <c r="F61" s="104">
        <v>1</v>
      </c>
      <c r="G61" s="105">
        <f t="shared" si="0"/>
        <v>80</v>
      </c>
      <c r="H61" s="105"/>
    </row>
    <row r="62" ht="27" spans="1:8">
      <c r="A62" s="106"/>
      <c r="B62" s="101" t="s">
        <v>223</v>
      </c>
      <c r="C62" s="101" t="s">
        <v>228</v>
      </c>
      <c r="D62" s="101" t="s">
        <v>25</v>
      </c>
      <c r="E62" s="101">
        <v>125</v>
      </c>
      <c r="F62" s="104">
        <v>1</v>
      </c>
      <c r="G62" s="105">
        <f t="shared" si="0"/>
        <v>125</v>
      </c>
      <c r="H62" s="105"/>
    </row>
    <row r="63" ht="27" spans="1:8">
      <c r="A63" s="106"/>
      <c r="B63" s="101" t="s">
        <v>223</v>
      </c>
      <c r="C63" s="101" t="s">
        <v>230</v>
      </c>
      <c r="D63" s="101" t="s">
        <v>25</v>
      </c>
      <c r="E63" s="101">
        <v>95</v>
      </c>
      <c r="F63" s="104">
        <v>1</v>
      </c>
      <c r="G63" s="105">
        <f t="shared" si="0"/>
        <v>95</v>
      </c>
      <c r="H63" s="105"/>
    </row>
    <row r="64" ht="40.5" spans="1:8">
      <c r="A64" s="106"/>
      <c r="B64" s="101" t="s">
        <v>223</v>
      </c>
      <c r="C64" s="101" t="s">
        <v>232</v>
      </c>
      <c r="D64" s="101" t="s">
        <v>25</v>
      </c>
      <c r="E64" s="101">
        <v>230</v>
      </c>
      <c r="F64" s="104">
        <v>1</v>
      </c>
      <c r="G64" s="105">
        <f t="shared" si="0"/>
        <v>230</v>
      </c>
      <c r="H64" s="105"/>
    </row>
    <row r="65" spans="1:8">
      <c r="A65" s="106">
        <v>5</v>
      </c>
      <c r="B65" s="101" t="s">
        <v>234</v>
      </c>
      <c r="C65" s="101" t="s">
        <v>237</v>
      </c>
      <c r="D65" s="101" t="s">
        <v>239</v>
      </c>
      <c r="E65" s="101">
        <v>45</v>
      </c>
      <c r="F65" s="104">
        <v>20</v>
      </c>
      <c r="G65" s="105">
        <f t="shared" si="0"/>
        <v>900</v>
      </c>
      <c r="H65" s="105"/>
    </row>
    <row r="66" spans="1:8">
      <c r="A66" s="106"/>
      <c r="B66" s="101" t="s">
        <v>241</v>
      </c>
      <c r="C66" s="101" t="s">
        <v>243</v>
      </c>
      <c r="D66" s="101" t="s">
        <v>239</v>
      </c>
      <c r="E66" s="101">
        <v>900</v>
      </c>
      <c r="F66" s="104">
        <v>1</v>
      </c>
      <c r="G66" s="105">
        <f t="shared" si="0"/>
        <v>900</v>
      </c>
      <c r="H66" s="105"/>
    </row>
    <row r="67" spans="1:8">
      <c r="A67" s="106"/>
      <c r="B67" s="101" t="s">
        <v>241</v>
      </c>
      <c r="C67" s="101" t="s">
        <v>245</v>
      </c>
      <c r="D67" s="101" t="s">
        <v>239</v>
      </c>
      <c r="E67" s="101">
        <v>600</v>
      </c>
      <c r="F67" s="104">
        <v>1</v>
      </c>
      <c r="G67" s="105">
        <f t="shared" si="0"/>
        <v>600</v>
      </c>
      <c r="H67" s="105"/>
    </row>
    <row r="68" spans="1:8">
      <c r="A68" s="106">
        <v>6</v>
      </c>
      <c r="B68" s="101" t="s">
        <v>247</v>
      </c>
      <c r="C68" s="101" t="s">
        <v>250</v>
      </c>
      <c r="D68" s="102" t="s">
        <v>239</v>
      </c>
      <c r="E68" s="101">
        <v>115</v>
      </c>
      <c r="F68" s="104">
        <v>20</v>
      </c>
      <c r="G68" s="105">
        <f t="shared" ref="G68:G76" si="1">F68*E68</f>
        <v>2300</v>
      </c>
      <c r="H68" s="105"/>
    </row>
    <row r="69" spans="1:8">
      <c r="A69" s="106"/>
      <c r="B69" s="101" t="s">
        <v>247</v>
      </c>
      <c r="C69" s="101" t="s">
        <v>253</v>
      </c>
      <c r="D69" s="102" t="s">
        <v>239</v>
      </c>
      <c r="E69" s="101">
        <v>115</v>
      </c>
      <c r="F69" s="104">
        <v>20</v>
      </c>
      <c r="G69" s="105">
        <f t="shared" si="1"/>
        <v>2300</v>
      </c>
      <c r="H69" s="105"/>
    </row>
    <row r="70" ht="27" spans="1:8">
      <c r="A70" s="106"/>
      <c r="B70" s="101" t="s">
        <v>247</v>
      </c>
      <c r="C70" s="101" t="s">
        <v>255</v>
      </c>
      <c r="D70" s="102" t="s">
        <v>239</v>
      </c>
      <c r="E70" s="101">
        <v>115</v>
      </c>
      <c r="F70" s="104">
        <v>20</v>
      </c>
      <c r="G70" s="105">
        <f t="shared" si="1"/>
        <v>2300</v>
      </c>
      <c r="H70" s="105"/>
    </row>
    <row r="71" ht="27" spans="1:8">
      <c r="A71" s="106"/>
      <c r="B71" s="101" t="s">
        <v>247</v>
      </c>
      <c r="C71" s="101" t="s">
        <v>257</v>
      </c>
      <c r="D71" s="102" t="s">
        <v>239</v>
      </c>
      <c r="E71" s="101">
        <v>115</v>
      </c>
      <c r="F71" s="104">
        <v>20</v>
      </c>
      <c r="G71" s="105">
        <f t="shared" si="1"/>
        <v>2300</v>
      </c>
      <c r="H71" s="105"/>
    </row>
    <row r="72" ht="27" spans="1:8">
      <c r="A72" s="106"/>
      <c r="B72" s="101" t="s">
        <v>247</v>
      </c>
      <c r="C72" s="101" t="s">
        <v>259</v>
      </c>
      <c r="D72" s="102" t="s">
        <v>239</v>
      </c>
      <c r="E72" s="101">
        <v>115</v>
      </c>
      <c r="F72" s="104">
        <v>20</v>
      </c>
      <c r="G72" s="105">
        <f t="shared" si="1"/>
        <v>2300</v>
      </c>
      <c r="H72" s="105"/>
    </row>
    <row r="73" ht="40.5" spans="1:8">
      <c r="A73" s="106"/>
      <c r="B73" s="101" t="s">
        <v>247</v>
      </c>
      <c r="C73" s="101" t="s">
        <v>261</v>
      </c>
      <c r="D73" s="102" t="s">
        <v>239</v>
      </c>
      <c r="E73" s="101">
        <v>115</v>
      </c>
      <c r="F73" s="104">
        <v>20</v>
      </c>
      <c r="G73" s="105">
        <f t="shared" si="1"/>
        <v>2300</v>
      </c>
      <c r="H73" s="105"/>
    </row>
    <row r="74" ht="27" spans="1:8">
      <c r="A74" s="106"/>
      <c r="B74" s="101" t="s">
        <v>247</v>
      </c>
      <c r="C74" s="101" t="s">
        <v>263</v>
      </c>
      <c r="D74" s="102" t="s">
        <v>239</v>
      </c>
      <c r="E74" s="101">
        <v>115</v>
      </c>
      <c r="F74" s="104">
        <v>20</v>
      </c>
      <c r="G74" s="105">
        <f t="shared" si="1"/>
        <v>2300</v>
      </c>
      <c r="H74" s="105"/>
    </row>
    <row r="75" ht="27" spans="1:8">
      <c r="A75" s="106"/>
      <c r="B75" s="101" t="s">
        <v>247</v>
      </c>
      <c r="C75" s="101" t="s">
        <v>265</v>
      </c>
      <c r="D75" s="102" t="s">
        <v>239</v>
      </c>
      <c r="E75" s="101">
        <v>140</v>
      </c>
      <c r="F75" s="104">
        <v>20</v>
      </c>
      <c r="G75" s="105">
        <f t="shared" si="1"/>
        <v>2800</v>
      </c>
      <c r="H75" s="105"/>
    </row>
    <row r="76" ht="40.5" spans="1:8">
      <c r="A76" s="106">
        <v>7</v>
      </c>
      <c r="B76" s="101" t="s">
        <v>267</v>
      </c>
      <c r="C76" s="101" t="s">
        <v>269</v>
      </c>
      <c r="D76" s="101" t="s">
        <v>19</v>
      </c>
      <c r="E76" s="101">
        <v>215</v>
      </c>
      <c r="F76" s="104">
        <v>2</v>
      </c>
      <c r="G76" s="105">
        <f t="shared" si="1"/>
        <v>430</v>
      </c>
      <c r="H76" s="105"/>
    </row>
    <row r="77" spans="6:7">
      <c r="F77" t="s">
        <v>307</v>
      </c>
      <c r="G77">
        <f>SUM(G2:G76)</f>
        <v>413367.58</v>
      </c>
    </row>
    <row r="78" spans="6:7">
      <c r="F78" t="s">
        <v>308</v>
      </c>
      <c r="G78">
        <f>G77*2</f>
        <v>826735.16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4:A60"/>
    <mergeCell ref="A61:A64"/>
    <mergeCell ref="A65:A67"/>
    <mergeCell ref="A68:A7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 outlineLevelRow="6" outlineLevelCol="7"/>
  <cols>
    <col min="1" max="1" width="9" style="96"/>
    <col min="2" max="3" width="19.125" customWidth="1"/>
    <col min="7" max="7" width="14.375" customWidth="1"/>
    <col min="8" max="8" width="23.375" customWidth="1"/>
  </cols>
  <sheetData>
    <row r="1" ht="30" customHeight="1" spans="1:8">
      <c r="A1" s="97" t="s">
        <v>272</v>
      </c>
      <c r="B1" s="97" t="s">
        <v>273</v>
      </c>
      <c r="C1" s="97" t="s">
        <v>5</v>
      </c>
      <c r="D1" s="97" t="s">
        <v>9</v>
      </c>
      <c r="E1" s="97" t="s">
        <v>11</v>
      </c>
      <c r="F1" s="100" t="s">
        <v>274</v>
      </c>
      <c r="G1" s="97" t="s">
        <v>12</v>
      </c>
      <c r="H1" s="97" t="s">
        <v>13</v>
      </c>
    </row>
    <row r="2" spans="1:8">
      <c r="A2" s="98">
        <v>8</v>
      </c>
      <c r="B2" s="99" t="s">
        <v>309</v>
      </c>
      <c r="C2" s="99" t="s">
        <v>213</v>
      </c>
      <c r="D2" s="99" t="s">
        <v>221</v>
      </c>
      <c r="E2" s="99">
        <v>50</v>
      </c>
      <c r="F2" s="99">
        <v>4800</v>
      </c>
      <c r="G2" s="99">
        <v>240000</v>
      </c>
      <c r="H2" s="99"/>
    </row>
    <row r="3" ht="40.5" spans="1:8">
      <c r="A3" s="98">
        <v>9</v>
      </c>
      <c r="B3" s="99" t="s">
        <v>310</v>
      </c>
      <c r="C3" s="99" t="s">
        <v>213</v>
      </c>
      <c r="D3" s="99" t="s">
        <v>25</v>
      </c>
      <c r="E3" s="99">
        <v>10</v>
      </c>
      <c r="F3" s="99">
        <v>17361</v>
      </c>
      <c r="G3" s="99">
        <v>173610</v>
      </c>
      <c r="H3" s="99" t="s">
        <v>311</v>
      </c>
    </row>
    <row r="4" spans="1:8">
      <c r="A4" s="98">
        <v>10</v>
      </c>
      <c r="B4" s="99" t="s">
        <v>312</v>
      </c>
      <c r="C4" s="99" t="s">
        <v>213</v>
      </c>
      <c r="D4" s="99" t="s">
        <v>221</v>
      </c>
      <c r="E4" s="99">
        <v>5</v>
      </c>
      <c r="F4" s="99">
        <v>16380</v>
      </c>
      <c r="G4" s="99">
        <v>81900</v>
      </c>
      <c r="H4" s="99"/>
    </row>
    <row r="5" ht="40.5" spans="1:8">
      <c r="A5" s="98">
        <v>11</v>
      </c>
      <c r="B5" s="99" t="s">
        <v>313</v>
      </c>
      <c r="C5" s="99" t="s">
        <v>213</v>
      </c>
      <c r="D5" s="99" t="s">
        <v>205</v>
      </c>
      <c r="E5" s="99">
        <v>10</v>
      </c>
      <c r="F5" s="99">
        <v>45500</v>
      </c>
      <c r="G5" s="99">
        <v>455000</v>
      </c>
      <c r="H5" s="99" t="s">
        <v>314</v>
      </c>
    </row>
    <row r="6" spans="6:7">
      <c r="F6" t="s">
        <v>307</v>
      </c>
      <c r="G6">
        <f>SUM(G2:G5)</f>
        <v>950510</v>
      </c>
    </row>
    <row r="7" spans="6:7">
      <c r="F7" t="s">
        <v>308</v>
      </c>
      <c r="G7">
        <v>1901020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 outlineLevelCol="7"/>
  <cols>
    <col min="2" max="2" width="12.25" customWidth="1"/>
    <col min="3" max="3" width="13.5" customWidth="1"/>
    <col min="4" max="5" width="10.625" customWidth="1"/>
    <col min="7" max="7" width="12.875" customWidth="1"/>
  </cols>
  <sheetData>
    <row r="1" ht="30" customHeight="1" spans="1:8">
      <c r="A1" s="77" t="s">
        <v>272</v>
      </c>
      <c r="B1" s="77" t="s">
        <v>273</v>
      </c>
      <c r="C1" s="77" t="s">
        <v>5</v>
      </c>
      <c r="D1" s="77" t="s">
        <v>9</v>
      </c>
      <c r="E1" s="77" t="s">
        <v>274</v>
      </c>
      <c r="F1" s="89" t="s">
        <v>11</v>
      </c>
      <c r="G1" s="77" t="s">
        <v>12</v>
      </c>
      <c r="H1" s="77" t="s">
        <v>13</v>
      </c>
    </row>
    <row r="2" ht="28.5" spans="1:8">
      <c r="A2" s="78">
        <v>12</v>
      </c>
      <c r="B2" s="79" t="s">
        <v>315</v>
      </c>
      <c r="C2" s="79" t="s">
        <v>316</v>
      </c>
      <c r="D2" s="79" t="s">
        <v>25</v>
      </c>
      <c r="E2" s="79">
        <v>100</v>
      </c>
      <c r="F2" s="22">
        <v>180</v>
      </c>
      <c r="G2" s="22">
        <f>F2*E2</f>
        <v>18000</v>
      </c>
      <c r="H2" s="90"/>
    </row>
    <row r="3" ht="28.5" spans="1:8">
      <c r="A3" s="78">
        <v>13</v>
      </c>
      <c r="B3" s="79" t="s">
        <v>317</v>
      </c>
      <c r="C3" s="79" t="s">
        <v>318</v>
      </c>
      <c r="D3" s="79" t="s">
        <v>218</v>
      </c>
      <c r="E3" s="79">
        <v>1.67</v>
      </c>
      <c r="F3" s="22">
        <v>7000</v>
      </c>
      <c r="G3" s="22">
        <f t="shared" ref="G3:G14" si="0">F3*E3</f>
        <v>11690</v>
      </c>
      <c r="H3" s="90"/>
    </row>
    <row r="4" ht="14.25" spans="1:8">
      <c r="A4" s="80"/>
      <c r="B4" s="79" t="s">
        <v>319</v>
      </c>
      <c r="C4" s="79" t="s">
        <v>320</v>
      </c>
      <c r="D4" s="79" t="s">
        <v>218</v>
      </c>
      <c r="E4" s="79">
        <v>0.8</v>
      </c>
      <c r="F4" s="22">
        <v>10000</v>
      </c>
      <c r="G4" s="22">
        <f t="shared" si="0"/>
        <v>8000</v>
      </c>
      <c r="H4" s="90"/>
    </row>
    <row r="5" ht="14.25" spans="1:8">
      <c r="A5" s="80"/>
      <c r="B5" s="79" t="s">
        <v>321</v>
      </c>
      <c r="C5" s="79" t="s">
        <v>322</v>
      </c>
      <c r="D5" s="79" t="s">
        <v>135</v>
      </c>
      <c r="E5" s="79">
        <v>0.88</v>
      </c>
      <c r="F5" s="22">
        <v>400</v>
      </c>
      <c r="G5" s="22">
        <f t="shared" si="0"/>
        <v>352</v>
      </c>
      <c r="H5" s="90"/>
    </row>
    <row r="6" ht="28.5" spans="1:8">
      <c r="A6" s="80"/>
      <c r="B6" s="79" t="s">
        <v>323</v>
      </c>
      <c r="C6" s="79" t="s">
        <v>324</v>
      </c>
      <c r="D6" s="79" t="s">
        <v>218</v>
      </c>
      <c r="E6" s="79">
        <v>3.2</v>
      </c>
      <c r="F6" s="22">
        <v>120</v>
      </c>
      <c r="G6" s="22">
        <f t="shared" si="0"/>
        <v>384</v>
      </c>
      <c r="H6" s="90"/>
    </row>
    <row r="7" ht="14.25" spans="1:8">
      <c r="A7" s="80"/>
      <c r="B7" s="79" t="s">
        <v>325</v>
      </c>
      <c r="C7" s="79" t="s">
        <v>326</v>
      </c>
      <c r="D7" s="79" t="s">
        <v>135</v>
      </c>
      <c r="E7" s="79">
        <v>1.4</v>
      </c>
      <c r="F7" s="22">
        <v>7400</v>
      </c>
      <c r="G7" s="22">
        <f t="shared" si="0"/>
        <v>10360</v>
      </c>
      <c r="H7" s="90"/>
    </row>
    <row r="8" ht="28.5" spans="1:8">
      <c r="A8" s="80"/>
      <c r="B8" s="81" t="s">
        <v>327</v>
      </c>
      <c r="C8" s="81" t="s">
        <v>328</v>
      </c>
      <c r="D8" s="81" t="s">
        <v>41</v>
      </c>
      <c r="E8" s="81">
        <v>2.6</v>
      </c>
      <c r="F8" s="91">
        <v>20000</v>
      </c>
      <c r="G8" s="91">
        <f t="shared" si="0"/>
        <v>52000</v>
      </c>
      <c r="H8" s="90"/>
    </row>
    <row r="9" ht="28.5" spans="1:8">
      <c r="A9" s="80"/>
      <c r="B9" s="81" t="s">
        <v>329</v>
      </c>
      <c r="C9" s="81" t="s">
        <v>330</v>
      </c>
      <c r="D9" s="81" t="s">
        <v>30</v>
      </c>
      <c r="E9" s="81">
        <v>0.0135</v>
      </c>
      <c r="F9" s="91">
        <v>300000</v>
      </c>
      <c r="G9" s="91">
        <f t="shared" si="0"/>
        <v>4050</v>
      </c>
      <c r="H9" s="90"/>
    </row>
    <row r="10" ht="28.5" spans="1:8">
      <c r="A10" s="80"/>
      <c r="B10" s="81"/>
      <c r="C10" s="81" t="s">
        <v>331</v>
      </c>
      <c r="D10" s="81" t="s">
        <v>30</v>
      </c>
      <c r="E10" s="81">
        <v>0.025</v>
      </c>
      <c r="F10" s="91">
        <v>40000</v>
      </c>
      <c r="G10" s="91">
        <f t="shared" si="0"/>
        <v>1000</v>
      </c>
      <c r="H10" s="90"/>
    </row>
    <row r="11" ht="28.5" spans="1:8">
      <c r="A11" s="80"/>
      <c r="B11" s="81" t="s">
        <v>332</v>
      </c>
      <c r="C11" s="81" t="s">
        <v>333</v>
      </c>
      <c r="D11" s="81" t="s">
        <v>135</v>
      </c>
      <c r="E11" s="81">
        <v>77</v>
      </c>
      <c r="F11" s="91">
        <v>100</v>
      </c>
      <c r="G11" s="91">
        <f t="shared" si="0"/>
        <v>7700</v>
      </c>
      <c r="H11" s="90"/>
    </row>
    <row r="12" ht="28.5" spans="1:8">
      <c r="A12" s="80"/>
      <c r="B12" s="79" t="s">
        <v>334</v>
      </c>
      <c r="C12" s="79" t="s">
        <v>335</v>
      </c>
      <c r="D12" s="82" t="s">
        <v>135</v>
      </c>
      <c r="E12" s="79">
        <v>0.86</v>
      </c>
      <c r="F12" s="90">
        <v>1000</v>
      </c>
      <c r="G12" s="22">
        <f t="shared" ref="G12:G24" si="1">F12*E12</f>
        <v>860</v>
      </c>
      <c r="H12" s="90"/>
    </row>
    <row r="13" ht="28.5" spans="1:8">
      <c r="A13" s="83"/>
      <c r="B13" s="79" t="s">
        <v>336</v>
      </c>
      <c r="C13" s="79" t="s">
        <v>337</v>
      </c>
      <c r="D13" s="82" t="s">
        <v>135</v>
      </c>
      <c r="E13" s="79">
        <v>0.86</v>
      </c>
      <c r="F13" s="90">
        <v>1000</v>
      </c>
      <c r="G13" s="22">
        <f t="shared" si="1"/>
        <v>860</v>
      </c>
      <c r="H13" s="90"/>
    </row>
    <row r="14" ht="14.25" spans="1:8">
      <c r="A14" s="78">
        <v>14</v>
      </c>
      <c r="B14" s="84" t="s">
        <v>338</v>
      </c>
      <c r="C14" s="85">
        <v>4800</v>
      </c>
      <c r="D14" s="84" t="s">
        <v>221</v>
      </c>
      <c r="E14" s="85">
        <v>40</v>
      </c>
      <c r="F14" s="91">
        <v>300</v>
      </c>
      <c r="G14" s="22">
        <f t="shared" si="1"/>
        <v>12000</v>
      </c>
      <c r="H14" s="90"/>
    </row>
    <row r="15" ht="28.5" spans="1:8">
      <c r="A15" s="80"/>
      <c r="B15" s="84" t="s">
        <v>339</v>
      </c>
      <c r="C15" s="84" t="s">
        <v>340</v>
      </c>
      <c r="D15" s="84" t="s">
        <v>131</v>
      </c>
      <c r="E15" s="85">
        <v>30</v>
      </c>
      <c r="F15" s="91">
        <v>300</v>
      </c>
      <c r="G15" s="22">
        <f t="shared" si="1"/>
        <v>9000</v>
      </c>
      <c r="H15" s="90"/>
    </row>
    <row r="16" ht="14.25" spans="1:8">
      <c r="A16" s="83"/>
      <c r="B16" s="84" t="s">
        <v>341</v>
      </c>
      <c r="C16" s="84" t="s">
        <v>342</v>
      </c>
      <c r="D16" s="84" t="s">
        <v>120</v>
      </c>
      <c r="E16" s="85">
        <v>5</v>
      </c>
      <c r="F16" s="91">
        <v>500</v>
      </c>
      <c r="G16" s="22">
        <f t="shared" si="1"/>
        <v>2500</v>
      </c>
      <c r="H16" s="90"/>
    </row>
    <row r="17" ht="28.5" spans="1:8">
      <c r="A17" s="78">
        <v>15</v>
      </c>
      <c r="B17" s="84" t="s">
        <v>343</v>
      </c>
      <c r="C17" s="84" t="s">
        <v>344</v>
      </c>
      <c r="D17" s="84" t="s">
        <v>30</v>
      </c>
      <c r="E17" s="84">
        <v>1.77</v>
      </c>
      <c r="F17" s="91">
        <v>5000</v>
      </c>
      <c r="G17" s="22">
        <f t="shared" si="1"/>
        <v>8850</v>
      </c>
      <c r="H17" s="90"/>
    </row>
    <row r="18" ht="28.5" spans="1:8">
      <c r="A18" s="80"/>
      <c r="B18" s="84" t="s">
        <v>343</v>
      </c>
      <c r="C18" s="84" t="s">
        <v>345</v>
      </c>
      <c r="D18" s="84" t="s">
        <v>30</v>
      </c>
      <c r="E18" s="84">
        <v>2.78</v>
      </c>
      <c r="F18" s="91">
        <v>6000</v>
      </c>
      <c r="G18" s="22">
        <f t="shared" si="1"/>
        <v>16680</v>
      </c>
      <c r="H18" s="90"/>
    </row>
    <row r="19" ht="28.5" spans="1:8">
      <c r="A19" s="83"/>
      <c r="B19" s="84" t="s">
        <v>343</v>
      </c>
      <c r="C19" s="84" t="s">
        <v>346</v>
      </c>
      <c r="D19" s="84" t="s">
        <v>30</v>
      </c>
      <c r="E19" s="84">
        <v>1.28</v>
      </c>
      <c r="F19" s="91">
        <v>5000</v>
      </c>
      <c r="G19" s="22">
        <f t="shared" si="1"/>
        <v>6400</v>
      </c>
      <c r="H19" s="90"/>
    </row>
    <row r="20" ht="28.5" spans="1:8">
      <c r="A20" s="86">
        <v>16</v>
      </c>
      <c r="B20" s="87" t="s">
        <v>347</v>
      </c>
      <c r="C20" s="88" t="s">
        <v>348</v>
      </c>
      <c r="D20" s="88" t="s">
        <v>349</v>
      </c>
      <c r="E20" s="88">
        <v>2600</v>
      </c>
      <c r="F20" s="92">
        <v>9</v>
      </c>
      <c r="G20" s="91">
        <f t="shared" si="1"/>
        <v>23400</v>
      </c>
      <c r="H20" s="90"/>
    </row>
    <row r="21" ht="28.5" spans="1:8">
      <c r="A21" s="78">
        <v>17</v>
      </c>
      <c r="B21" s="81" t="s">
        <v>350</v>
      </c>
      <c r="C21" s="81" t="s">
        <v>351</v>
      </c>
      <c r="D21" s="81" t="s">
        <v>221</v>
      </c>
      <c r="E21" s="81">
        <v>2460</v>
      </c>
      <c r="F21" s="93">
        <v>10</v>
      </c>
      <c r="G21" s="93">
        <v>93600</v>
      </c>
      <c r="H21" s="78"/>
    </row>
    <row r="22" ht="28.5" spans="1:8">
      <c r="A22" s="80"/>
      <c r="B22" s="81"/>
      <c r="C22" s="81" t="s">
        <v>352</v>
      </c>
      <c r="D22" s="81" t="s">
        <v>221</v>
      </c>
      <c r="E22" s="81">
        <v>5600</v>
      </c>
      <c r="F22" s="94"/>
      <c r="G22" s="94"/>
      <c r="H22" s="80"/>
    </row>
    <row r="23" ht="28.5" spans="1:8">
      <c r="A23" s="83"/>
      <c r="B23" s="81"/>
      <c r="C23" s="81" t="s">
        <v>351</v>
      </c>
      <c r="D23" s="81" t="s">
        <v>221</v>
      </c>
      <c r="E23" s="81">
        <v>1300</v>
      </c>
      <c r="F23" s="95"/>
      <c r="G23" s="95"/>
      <c r="H23" s="83"/>
    </row>
    <row r="24" ht="42.75" spans="1:8">
      <c r="A24" s="86">
        <v>18</v>
      </c>
      <c r="B24" s="81" t="s">
        <v>353</v>
      </c>
      <c r="C24" s="81" t="s">
        <v>348</v>
      </c>
      <c r="D24" s="81" t="s">
        <v>25</v>
      </c>
      <c r="E24" s="81">
        <v>39800</v>
      </c>
      <c r="F24" s="91">
        <v>6</v>
      </c>
      <c r="G24" s="91">
        <f t="shared" si="1"/>
        <v>238800</v>
      </c>
      <c r="H24" s="90"/>
    </row>
    <row r="25" spans="6:7">
      <c r="F25" t="s">
        <v>307</v>
      </c>
      <c r="G25">
        <f>SUM(G2:G24)</f>
        <v>526486</v>
      </c>
    </row>
    <row r="26" spans="6:7">
      <c r="F26" t="s">
        <v>308</v>
      </c>
      <c r="G26">
        <f>G25*2</f>
        <v>1052972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3:A13"/>
    <mergeCell ref="A14:A16"/>
    <mergeCell ref="A17:A19"/>
    <mergeCell ref="A21:A23"/>
    <mergeCell ref="B9:B10"/>
    <mergeCell ref="B21:B23"/>
    <mergeCell ref="F21:F23"/>
    <mergeCell ref="G21:G23"/>
    <mergeCell ref="H21:H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I1" sqref="I1:K1"/>
    </sheetView>
  </sheetViews>
  <sheetFormatPr defaultColWidth="9" defaultRowHeight="13.5"/>
  <cols>
    <col min="4" max="4" width="30.25" customWidth="1"/>
  </cols>
  <sheetData>
    <row r="1" ht="36" customHeight="1" spans="1:11">
      <c r="A1" s="64" t="s">
        <v>272</v>
      </c>
      <c r="B1" s="64" t="s">
        <v>354</v>
      </c>
      <c r="C1" s="64" t="s">
        <v>1</v>
      </c>
      <c r="D1" s="64" t="s">
        <v>2</v>
      </c>
      <c r="E1" s="64" t="s">
        <v>355</v>
      </c>
      <c r="F1" s="64" t="s">
        <v>356</v>
      </c>
      <c r="G1" s="64" t="s">
        <v>357</v>
      </c>
      <c r="H1" s="64" t="s">
        <v>358</v>
      </c>
      <c r="I1" s="76" t="s">
        <v>11</v>
      </c>
      <c r="J1" s="10" t="s">
        <v>12</v>
      </c>
      <c r="K1" s="11" t="s">
        <v>13</v>
      </c>
    </row>
    <row r="2" ht="24" spans="1:8">
      <c r="A2" s="65">
        <v>1</v>
      </c>
      <c r="B2" s="66" t="s">
        <v>359</v>
      </c>
      <c r="C2" s="67">
        <v>1</v>
      </c>
      <c r="D2" s="67" t="s">
        <v>360</v>
      </c>
      <c r="E2" s="67" t="s">
        <v>361</v>
      </c>
      <c r="F2" s="67">
        <v>11</v>
      </c>
      <c r="G2" s="75">
        <v>6000</v>
      </c>
      <c r="H2" s="75">
        <v>66000</v>
      </c>
    </row>
    <row r="3" ht="24" spans="1:8">
      <c r="A3" s="68"/>
      <c r="B3" s="69"/>
      <c r="C3" s="67">
        <v>2</v>
      </c>
      <c r="D3" s="67" t="s">
        <v>360</v>
      </c>
      <c r="E3" s="67" t="s">
        <v>361</v>
      </c>
      <c r="F3" s="67">
        <v>11</v>
      </c>
      <c r="G3" s="75">
        <v>1000</v>
      </c>
      <c r="H3" s="75">
        <v>11000</v>
      </c>
    </row>
    <row r="4" ht="24" spans="1:8">
      <c r="A4" s="68"/>
      <c r="B4" s="69"/>
      <c r="C4" s="67">
        <v>3</v>
      </c>
      <c r="D4" s="67" t="s">
        <v>360</v>
      </c>
      <c r="E4" s="67" t="s">
        <v>361</v>
      </c>
      <c r="F4" s="67">
        <v>11</v>
      </c>
      <c r="G4" s="75">
        <v>1000</v>
      </c>
      <c r="H4" s="75">
        <v>11000</v>
      </c>
    </row>
    <row r="5" ht="24" spans="1:8">
      <c r="A5" s="68"/>
      <c r="B5" s="69"/>
      <c r="C5" s="67">
        <v>4</v>
      </c>
      <c r="D5" s="67" t="s">
        <v>360</v>
      </c>
      <c r="E5" s="67" t="s">
        <v>361</v>
      </c>
      <c r="F5" s="67">
        <v>11</v>
      </c>
      <c r="G5" s="75">
        <v>1000</v>
      </c>
      <c r="H5" s="75">
        <v>11000</v>
      </c>
    </row>
    <row r="6" ht="24" spans="1:8">
      <c r="A6" s="68"/>
      <c r="B6" s="69"/>
      <c r="C6" s="67">
        <v>5</v>
      </c>
      <c r="D6" s="67" t="s">
        <v>362</v>
      </c>
      <c r="E6" s="67" t="s">
        <v>361</v>
      </c>
      <c r="F6" s="67">
        <v>11.2</v>
      </c>
      <c r="G6" s="75">
        <v>300</v>
      </c>
      <c r="H6" s="75">
        <v>3360</v>
      </c>
    </row>
    <row r="7" ht="24" spans="1:8">
      <c r="A7" s="68"/>
      <c r="B7" s="69"/>
      <c r="C7" s="67">
        <v>6</v>
      </c>
      <c r="D7" s="67" t="s">
        <v>362</v>
      </c>
      <c r="E7" s="67" t="s">
        <v>361</v>
      </c>
      <c r="F7" s="67">
        <v>11.2</v>
      </c>
      <c r="G7" s="75">
        <v>50</v>
      </c>
      <c r="H7" s="75">
        <v>560</v>
      </c>
    </row>
    <row r="8" ht="24" spans="1:8">
      <c r="A8" s="68"/>
      <c r="B8" s="69"/>
      <c r="C8" s="67">
        <v>7</v>
      </c>
      <c r="D8" s="67" t="s">
        <v>362</v>
      </c>
      <c r="E8" s="67" t="s">
        <v>361</v>
      </c>
      <c r="F8" s="67">
        <v>11.2</v>
      </c>
      <c r="G8" s="75">
        <v>100</v>
      </c>
      <c r="H8" s="75">
        <v>1120</v>
      </c>
    </row>
    <row r="9" ht="24" spans="1:8">
      <c r="A9" s="68"/>
      <c r="B9" s="69"/>
      <c r="C9" s="67">
        <v>8</v>
      </c>
      <c r="D9" s="67" t="s">
        <v>363</v>
      </c>
      <c r="E9" s="67" t="s">
        <v>361</v>
      </c>
      <c r="F9" s="67">
        <v>29.9</v>
      </c>
      <c r="G9" s="75">
        <v>50</v>
      </c>
      <c r="H9" s="75">
        <v>1495</v>
      </c>
    </row>
    <row r="10" ht="24" spans="1:8">
      <c r="A10" s="68"/>
      <c r="B10" s="69"/>
      <c r="C10" s="67">
        <v>9</v>
      </c>
      <c r="D10" s="67" t="s">
        <v>363</v>
      </c>
      <c r="E10" s="67" t="s">
        <v>361</v>
      </c>
      <c r="F10" s="67">
        <v>29.9</v>
      </c>
      <c r="G10" s="75">
        <v>100</v>
      </c>
      <c r="H10" s="75">
        <v>2990</v>
      </c>
    </row>
    <row r="11" ht="24" spans="1:8">
      <c r="A11" s="68"/>
      <c r="B11" s="69"/>
      <c r="C11" s="67">
        <v>10</v>
      </c>
      <c r="D11" s="67" t="s">
        <v>364</v>
      </c>
      <c r="E11" s="67" t="s">
        <v>361</v>
      </c>
      <c r="F11" s="67">
        <v>85</v>
      </c>
      <c r="G11" s="75">
        <v>300</v>
      </c>
      <c r="H11" s="75">
        <v>25500</v>
      </c>
    </row>
    <row r="12" ht="24" spans="1:8">
      <c r="A12" s="68"/>
      <c r="B12" s="69"/>
      <c r="C12" s="67">
        <v>11</v>
      </c>
      <c r="D12" s="67" t="s">
        <v>364</v>
      </c>
      <c r="E12" s="67" t="s">
        <v>361</v>
      </c>
      <c r="F12" s="67">
        <v>85</v>
      </c>
      <c r="G12" s="75">
        <v>200</v>
      </c>
      <c r="H12" s="75">
        <v>17000</v>
      </c>
    </row>
    <row r="13" ht="24" spans="1:8">
      <c r="A13" s="68"/>
      <c r="B13" s="69"/>
      <c r="C13" s="67">
        <v>12</v>
      </c>
      <c r="D13" s="67" t="s">
        <v>364</v>
      </c>
      <c r="E13" s="67" t="s">
        <v>361</v>
      </c>
      <c r="F13" s="67">
        <v>85</v>
      </c>
      <c r="G13" s="75">
        <v>200</v>
      </c>
      <c r="H13" s="75">
        <v>17000</v>
      </c>
    </row>
    <row r="14" ht="24" spans="1:8">
      <c r="A14" s="68"/>
      <c r="B14" s="69"/>
      <c r="C14" s="67">
        <v>13</v>
      </c>
      <c r="D14" s="67" t="s">
        <v>365</v>
      </c>
      <c r="E14" s="67" t="s">
        <v>361</v>
      </c>
      <c r="F14" s="67">
        <v>30</v>
      </c>
      <c r="G14" s="75">
        <v>30</v>
      </c>
      <c r="H14" s="75">
        <v>900</v>
      </c>
    </row>
    <row r="15" ht="24" spans="1:8">
      <c r="A15" s="68"/>
      <c r="B15" s="69"/>
      <c r="C15" s="67">
        <v>14</v>
      </c>
      <c r="D15" s="67" t="s">
        <v>365</v>
      </c>
      <c r="E15" s="67" t="s">
        <v>361</v>
      </c>
      <c r="F15" s="67">
        <v>30</v>
      </c>
      <c r="G15" s="75">
        <v>50</v>
      </c>
      <c r="H15" s="75">
        <v>1500</v>
      </c>
    </row>
    <row r="16" ht="24" spans="1:8">
      <c r="A16" s="68"/>
      <c r="B16" s="69"/>
      <c r="C16" s="67">
        <v>15</v>
      </c>
      <c r="D16" s="67" t="s">
        <v>365</v>
      </c>
      <c r="E16" s="67" t="s">
        <v>361</v>
      </c>
      <c r="F16" s="67">
        <v>30</v>
      </c>
      <c r="G16" s="75">
        <v>100</v>
      </c>
      <c r="H16" s="75">
        <v>3000</v>
      </c>
    </row>
    <row r="17" ht="24" spans="1:8">
      <c r="A17" s="68"/>
      <c r="B17" s="69"/>
      <c r="C17" s="67">
        <v>16</v>
      </c>
      <c r="D17" s="67" t="s">
        <v>366</v>
      </c>
      <c r="E17" s="67" t="s">
        <v>361</v>
      </c>
      <c r="F17" s="67">
        <v>13.5</v>
      </c>
      <c r="G17" s="75">
        <v>30</v>
      </c>
      <c r="H17" s="75">
        <v>405</v>
      </c>
    </row>
    <row r="18" ht="24" spans="1:8">
      <c r="A18" s="68"/>
      <c r="B18" s="69"/>
      <c r="C18" s="67">
        <v>17</v>
      </c>
      <c r="D18" s="67" t="s">
        <v>366</v>
      </c>
      <c r="E18" s="67" t="s">
        <v>361</v>
      </c>
      <c r="F18" s="67">
        <v>13.5</v>
      </c>
      <c r="G18" s="75">
        <v>50</v>
      </c>
      <c r="H18" s="75">
        <v>675</v>
      </c>
    </row>
    <row r="19" ht="24" spans="1:8">
      <c r="A19" s="70"/>
      <c r="B19" s="71"/>
      <c r="C19" s="67">
        <v>18</v>
      </c>
      <c r="D19" s="67" t="s">
        <v>366</v>
      </c>
      <c r="E19" s="67" t="s">
        <v>361</v>
      </c>
      <c r="F19" s="67">
        <v>13.5</v>
      </c>
      <c r="G19" s="75">
        <v>100</v>
      </c>
      <c r="H19" s="75">
        <v>1350</v>
      </c>
    </row>
    <row r="20" ht="171" customHeight="1" spans="1:8">
      <c r="A20" s="72">
        <v>1</v>
      </c>
      <c r="B20" s="41" t="s">
        <v>359</v>
      </c>
      <c r="C20" s="73" t="s">
        <v>367</v>
      </c>
      <c r="D20" s="74"/>
      <c r="E20" s="74"/>
      <c r="F20" s="74"/>
      <c r="G20" s="74"/>
      <c r="H20" s="74"/>
    </row>
  </sheetData>
  <sheetProtection formatCells="0" formatColumns="0" formatRows="0" insertRows="0" insertColumns="0" insertHyperlinks="0" deleteColumns="0" deleteRows="0" sort="0" autoFilter="0" pivotTables="0"/>
  <mergeCells count="3">
    <mergeCell ref="C20:H20"/>
    <mergeCell ref="A2:A19"/>
    <mergeCell ref="B2:B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A6" sqref="$A24:$XFD25 $A16:$XFD17 $A12:$XFD14 $A8:$XFD8 $A6:$XFD6"/>
    </sheetView>
  </sheetViews>
  <sheetFormatPr defaultColWidth="9" defaultRowHeight="13.5"/>
  <cols>
    <col min="2" max="2" width="25.625" customWidth="1"/>
    <col min="3" max="3" width="10.625"/>
    <col min="8" max="8" width="31.375" customWidth="1"/>
  </cols>
  <sheetData>
    <row r="1" spans="1:8">
      <c r="A1" s="46" t="s">
        <v>368</v>
      </c>
      <c r="B1" s="47"/>
      <c r="C1" s="47"/>
      <c r="D1" s="47"/>
      <c r="E1" s="47"/>
      <c r="F1" s="47"/>
      <c r="G1" s="47"/>
      <c r="H1" s="47"/>
    </row>
    <row r="2" spans="1:8">
      <c r="A2" s="48" t="s">
        <v>369</v>
      </c>
      <c r="B2" s="49" t="s">
        <v>370</v>
      </c>
      <c r="C2" s="49" t="s">
        <v>371</v>
      </c>
      <c r="D2" s="49" t="s">
        <v>355</v>
      </c>
      <c r="E2" s="49" t="s">
        <v>372</v>
      </c>
      <c r="F2" s="49" t="s">
        <v>11</v>
      </c>
      <c r="G2" s="49" t="s">
        <v>373</v>
      </c>
      <c r="H2" s="49" t="s">
        <v>13</v>
      </c>
    </row>
    <row r="3" s="45" customFormat="1" ht="14.25" spans="1:8">
      <c r="A3" s="50">
        <v>1</v>
      </c>
      <c r="B3" s="51" t="s">
        <v>374</v>
      </c>
      <c r="C3" s="51" t="s">
        <v>375</v>
      </c>
      <c r="D3" s="51" t="s">
        <v>376</v>
      </c>
      <c r="E3" s="50">
        <v>60</v>
      </c>
      <c r="F3" s="50">
        <v>10</v>
      </c>
      <c r="G3" s="50">
        <v>600</v>
      </c>
      <c r="H3" s="59"/>
    </row>
    <row r="4" s="45" customFormat="1" ht="14.25" spans="1:8">
      <c r="A4" s="52"/>
      <c r="B4" s="51" t="s">
        <v>377</v>
      </c>
      <c r="C4" s="50">
        <v>285</v>
      </c>
      <c r="D4" s="51" t="s">
        <v>378</v>
      </c>
      <c r="E4" s="60">
        <v>0.28</v>
      </c>
      <c r="F4" s="50">
        <v>30000</v>
      </c>
      <c r="G4" s="50">
        <v>8400</v>
      </c>
      <c r="H4" s="59"/>
    </row>
    <row r="5" s="45" customFormat="1" ht="14.25" spans="1:8">
      <c r="A5" s="50">
        <v>2</v>
      </c>
      <c r="B5" s="51" t="s">
        <v>379</v>
      </c>
      <c r="C5" s="51" t="s">
        <v>380</v>
      </c>
      <c r="D5" s="51" t="s">
        <v>381</v>
      </c>
      <c r="E5" s="61">
        <v>2.1</v>
      </c>
      <c r="F5" s="50">
        <v>2000</v>
      </c>
      <c r="G5" s="50">
        <v>4200</v>
      </c>
      <c r="H5" s="59"/>
    </row>
    <row r="6" ht="14.25" spans="1:8">
      <c r="A6" s="19">
        <v>3</v>
      </c>
      <c r="B6" s="53" t="s">
        <v>382</v>
      </c>
      <c r="C6" s="53" t="s">
        <v>383</v>
      </c>
      <c r="D6" s="53" t="s">
        <v>384</v>
      </c>
      <c r="E6" s="62">
        <v>19.5</v>
      </c>
      <c r="F6" s="19">
        <v>149</v>
      </c>
      <c r="G6" s="62">
        <v>2905.5</v>
      </c>
      <c r="H6" s="30"/>
    </row>
    <row r="7" s="45" customFormat="1" ht="14.25" spans="1:8">
      <c r="A7" s="50">
        <v>4</v>
      </c>
      <c r="B7" s="51" t="s">
        <v>385</v>
      </c>
      <c r="C7" s="51" t="s">
        <v>386</v>
      </c>
      <c r="D7" s="51" t="s">
        <v>387</v>
      </c>
      <c r="E7" s="50">
        <v>13</v>
      </c>
      <c r="F7" s="50">
        <v>1000</v>
      </c>
      <c r="G7" s="50">
        <v>13000</v>
      </c>
      <c r="H7" s="59"/>
    </row>
    <row r="8" spans="1:8">
      <c r="A8" s="19">
        <v>5</v>
      </c>
      <c r="B8" s="53" t="s">
        <v>388</v>
      </c>
      <c r="C8" s="53" t="s">
        <v>389</v>
      </c>
      <c r="D8" s="53" t="s">
        <v>390</v>
      </c>
      <c r="E8" s="62">
        <v>1.5</v>
      </c>
      <c r="F8" s="19">
        <v>1000</v>
      </c>
      <c r="G8" s="19">
        <v>1500</v>
      </c>
      <c r="H8" s="53" t="s">
        <v>391</v>
      </c>
    </row>
    <row r="9" s="45" customFormat="1" spans="1:8">
      <c r="A9" s="50">
        <v>6</v>
      </c>
      <c r="B9" s="51" t="s">
        <v>392</v>
      </c>
      <c r="C9" s="50">
        <v>8065750957</v>
      </c>
      <c r="D9" s="51" t="s">
        <v>393</v>
      </c>
      <c r="E9" s="50">
        <v>1000</v>
      </c>
      <c r="F9" s="50">
        <v>5</v>
      </c>
      <c r="G9" s="50">
        <v>5000</v>
      </c>
      <c r="H9" s="63" t="s">
        <v>394</v>
      </c>
    </row>
    <row r="10" s="45" customFormat="1" ht="33.75" spans="1:8">
      <c r="A10" s="50">
        <v>7</v>
      </c>
      <c r="B10" s="51" t="s">
        <v>395</v>
      </c>
      <c r="C10" s="51" t="s">
        <v>396</v>
      </c>
      <c r="D10" s="51" t="s">
        <v>397</v>
      </c>
      <c r="E10" s="50">
        <v>3800</v>
      </c>
      <c r="F10" s="50">
        <v>1</v>
      </c>
      <c r="G10" s="50">
        <v>3800</v>
      </c>
      <c r="H10" s="63" t="s">
        <v>398</v>
      </c>
    </row>
    <row r="11" s="45" customFormat="1" ht="14.25" spans="1:8">
      <c r="A11" s="52"/>
      <c r="B11" s="51" t="s">
        <v>399</v>
      </c>
      <c r="C11" s="51" t="s">
        <v>400</v>
      </c>
      <c r="D11" s="51" t="s">
        <v>401</v>
      </c>
      <c r="E11" s="50">
        <v>3108</v>
      </c>
      <c r="F11" s="50">
        <v>1</v>
      </c>
      <c r="G11" s="50">
        <v>3108</v>
      </c>
      <c r="H11" s="59"/>
    </row>
    <row r="12" spans="1:8">
      <c r="A12" s="19">
        <v>8</v>
      </c>
      <c r="B12" s="53" t="s">
        <v>402</v>
      </c>
      <c r="C12" s="53" t="s">
        <v>403</v>
      </c>
      <c r="D12" s="53" t="s">
        <v>404</v>
      </c>
      <c r="E12" s="19">
        <v>12000</v>
      </c>
      <c r="F12" s="19">
        <v>10</v>
      </c>
      <c r="G12" s="19">
        <v>120000</v>
      </c>
      <c r="H12" s="53" t="s">
        <v>405</v>
      </c>
    </row>
    <row r="13" ht="14.25" spans="1:8">
      <c r="A13" s="54"/>
      <c r="B13" s="53" t="s">
        <v>402</v>
      </c>
      <c r="C13" s="53" t="s">
        <v>406</v>
      </c>
      <c r="D13" s="53" t="s">
        <v>404</v>
      </c>
      <c r="E13" s="19">
        <v>10000</v>
      </c>
      <c r="F13" s="19">
        <v>1</v>
      </c>
      <c r="G13" s="19">
        <v>10000</v>
      </c>
      <c r="H13" s="30"/>
    </row>
    <row r="14" ht="14.25" spans="1:8">
      <c r="A14" s="54"/>
      <c r="B14" s="53" t="s">
        <v>402</v>
      </c>
      <c r="C14" s="53" t="s">
        <v>407</v>
      </c>
      <c r="D14" s="53" t="s">
        <v>404</v>
      </c>
      <c r="E14" s="19">
        <v>6000</v>
      </c>
      <c r="F14" s="19">
        <v>1</v>
      </c>
      <c r="G14" s="19">
        <v>6000</v>
      </c>
      <c r="H14" s="30"/>
    </row>
    <row r="15" s="45" customFormat="1" spans="1:8">
      <c r="A15" s="50">
        <v>9</v>
      </c>
      <c r="B15" s="51" t="s">
        <v>408</v>
      </c>
      <c r="C15" s="51" t="s">
        <v>409</v>
      </c>
      <c r="D15" s="51" t="s">
        <v>410</v>
      </c>
      <c r="E15" s="50">
        <v>96</v>
      </c>
      <c r="F15" s="50">
        <v>100</v>
      </c>
      <c r="G15" s="50">
        <v>9600</v>
      </c>
      <c r="H15" s="51" t="s">
        <v>411</v>
      </c>
    </row>
    <row r="16" ht="14.25" spans="1:8">
      <c r="A16" s="19">
        <v>10</v>
      </c>
      <c r="B16" s="53" t="s">
        <v>412</v>
      </c>
      <c r="C16" s="53" t="s">
        <v>413</v>
      </c>
      <c r="D16" s="53" t="s">
        <v>414</v>
      </c>
      <c r="E16" s="62">
        <v>20.5</v>
      </c>
      <c r="F16" s="19">
        <v>210</v>
      </c>
      <c r="G16" s="19">
        <v>4305</v>
      </c>
      <c r="H16" s="30"/>
    </row>
    <row r="17" ht="22.5" spans="1:8">
      <c r="A17" s="19">
        <v>11</v>
      </c>
      <c r="B17" s="53" t="s">
        <v>415</v>
      </c>
      <c r="C17" s="55">
        <v>36905</v>
      </c>
      <c r="D17" s="53" t="s">
        <v>416</v>
      </c>
      <c r="E17" s="19">
        <v>13500</v>
      </c>
      <c r="F17" s="19">
        <v>10</v>
      </c>
      <c r="G17" s="19">
        <v>135000</v>
      </c>
      <c r="H17" s="29" t="s">
        <v>417</v>
      </c>
    </row>
    <row r="18" s="45" customFormat="1" spans="1:8">
      <c r="A18" s="50">
        <v>12</v>
      </c>
      <c r="B18" s="51" t="s">
        <v>418</v>
      </c>
      <c r="C18" s="51" t="s">
        <v>419</v>
      </c>
      <c r="D18" s="51" t="s">
        <v>414</v>
      </c>
      <c r="E18" s="50">
        <v>60</v>
      </c>
      <c r="F18" s="50">
        <v>100</v>
      </c>
      <c r="G18" s="50">
        <v>6000</v>
      </c>
      <c r="H18" s="51" t="s">
        <v>420</v>
      </c>
    </row>
    <row r="19" s="45" customFormat="1" ht="14.25" spans="1:8">
      <c r="A19" s="52"/>
      <c r="B19" s="51" t="s">
        <v>421</v>
      </c>
      <c r="C19" s="51" t="s">
        <v>386</v>
      </c>
      <c r="D19" s="51" t="s">
        <v>416</v>
      </c>
      <c r="E19" s="50">
        <v>20</v>
      </c>
      <c r="F19" s="50">
        <v>10</v>
      </c>
      <c r="G19" s="50">
        <v>200</v>
      </c>
      <c r="H19" s="59"/>
    </row>
    <row r="20" s="45" customFormat="1" ht="22.5" spans="1:8">
      <c r="A20" s="52"/>
      <c r="B20" s="51" t="s">
        <v>422</v>
      </c>
      <c r="C20" s="51" t="s">
        <v>423</v>
      </c>
      <c r="D20" s="51" t="s">
        <v>424</v>
      </c>
      <c r="E20" s="61">
        <v>3.8</v>
      </c>
      <c r="F20" s="50">
        <v>1000</v>
      </c>
      <c r="G20" s="50">
        <v>3800</v>
      </c>
      <c r="H20" s="59"/>
    </row>
    <row r="21" s="45" customFormat="1" ht="14.25" spans="1:9">
      <c r="A21" s="52"/>
      <c r="B21" s="51" t="s">
        <v>425</v>
      </c>
      <c r="C21" s="51" t="s">
        <v>426</v>
      </c>
      <c r="D21" s="51" t="s">
        <v>427</v>
      </c>
      <c r="E21" s="50">
        <v>620</v>
      </c>
      <c r="F21" s="50">
        <v>10</v>
      </c>
      <c r="G21" s="50">
        <v>6200</v>
      </c>
      <c r="H21" s="59"/>
      <c r="I21" s="45" t="s">
        <v>428</v>
      </c>
    </row>
    <row r="22" s="45" customFormat="1" ht="14.25" spans="1:8">
      <c r="A22" s="52"/>
      <c r="B22" s="51" t="s">
        <v>429</v>
      </c>
      <c r="C22" s="51" t="s">
        <v>426</v>
      </c>
      <c r="D22" s="51" t="s">
        <v>427</v>
      </c>
      <c r="E22" s="50">
        <v>150</v>
      </c>
      <c r="F22" s="50">
        <v>10</v>
      </c>
      <c r="G22" s="50">
        <v>1500</v>
      </c>
      <c r="H22" s="59"/>
    </row>
    <row r="23" s="45" customFormat="1" ht="14.25" spans="1:9">
      <c r="A23" s="52"/>
      <c r="B23" s="51" t="s">
        <v>430</v>
      </c>
      <c r="C23" s="51" t="s">
        <v>431</v>
      </c>
      <c r="D23" s="51" t="s">
        <v>378</v>
      </c>
      <c r="E23" s="50">
        <v>600</v>
      </c>
      <c r="F23" s="50">
        <v>20</v>
      </c>
      <c r="G23" s="50">
        <v>12000</v>
      </c>
      <c r="H23" s="59"/>
      <c r="I23" s="45" t="s">
        <v>432</v>
      </c>
    </row>
    <row r="24" ht="33.75" spans="1:8">
      <c r="A24" s="19">
        <v>13</v>
      </c>
      <c r="B24" s="53" t="s">
        <v>433</v>
      </c>
      <c r="C24" s="56" t="s">
        <v>434</v>
      </c>
      <c r="D24" s="53" t="s">
        <v>393</v>
      </c>
      <c r="E24" s="62">
        <v>0.4</v>
      </c>
      <c r="F24" s="19">
        <v>1000</v>
      </c>
      <c r="G24" s="19">
        <v>400</v>
      </c>
      <c r="H24" s="29" t="s">
        <v>435</v>
      </c>
    </row>
    <row r="25" ht="22.5" spans="1:8">
      <c r="A25" s="54"/>
      <c r="B25" s="53" t="s">
        <v>436</v>
      </c>
      <c r="C25" s="29" t="s">
        <v>437</v>
      </c>
      <c r="D25" s="53" t="s">
        <v>390</v>
      </c>
      <c r="E25" s="19">
        <v>42</v>
      </c>
      <c r="F25" s="19">
        <v>1000</v>
      </c>
      <c r="G25" s="19">
        <v>42000</v>
      </c>
      <c r="H25" s="29" t="s">
        <v>438</v>
      </c>
    </row>
    <row r="26" s="45" customFormat="1" ht="22.5" spans="1:9">
      <c r="A26" s="50">
        <v>14</v>
      </c>
      <c r="B26" s="51" t="s">
        <v>439</v>
      </c>
      <c r="C26" s="51" t="s">
        <v>440</v>
      </c>
      <c r="D26" s="51" t="s">
        <v>401</v>
      </c>
      <c r="E26" s="50">
        <v>31500</v>
      </c>
      <c r="F26" s="50">
        <v>3</v>
      </c>
      <c r="G26" s="50">
        <v>94500</v>
      </c>
      <c r="H26" s="51" t="s">
        <v>441</v>
      </c>
      <c r="I26" s="45" t="s">
        <v>442</v>
      </c>
    </row>
    <row r="27" s="45" customFormat="1" ht="22.5" spans="1:9">
      <c r="A27" s="50">
        <v>15</v>
      </c>
      <c r="B27" s="57" t="s">
        <v>443</v>
      </c>
      <c r="C27" s="51" t="s">
        <v>444</v>
      </c>
      <c r="D27" s="51" t="s">
        <v>445</v>
      </c>
      <c r="E27" s="50">
        <v>12000</v>
      </c>
      <c r="F27" s="50">
        <v>5</v>
      </c>
      <c r="G27" s="50">
        <v>60000</v>
      </c>
      <c r="H27" s="59"/>
      <c r="I27" s="45" t="s">
        <v>446</v>
      </c>
    </row>
    <row r="28" s="45" customFormat="1" ht="14.25" spans="1:8">
      <c r="A28" s="52"/>
      <c r="B28" s="58"/>
      <c r="C28" s="51" t="s">
        <v>447</v>
      </c>
      <c r="D28" s="51" t="s">
        <v>448</v>
      </c>
      <c r="E28" s="50">
        <v>700</v>
      </c>
      <c r="F28" s="50">
        <v>50</v>
      </c>
      <c r="G28" s="50">
        <v>35000</v>
      </c>
      <c r="H28" s="59"/>
    </row>
  </sheetData>
  <sheetProtection formatCells="0" formatColumns="0" formatRows="0" insertRows="0" insertColumns="0" insertHyperlinks="0" deleteColumns="0" deleteRows="0" sort="0" autoFilter="0" pivotTables="0"/>
  <mergeCells count="8">
    <mergeCell ref="A1:H1"/>
    <mergeCell ref="A3:A4"/>
    <mergeCell ref="A10:A11"/>
    <mergeCell ref="A12:A14"/>
    <mergeCell ref="A18:A23"/>
    <mergeCell ref="A24:A25"/>
    <mergeCell ref="A27:A28"/>
    <mergeCell ref="B27:B2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$A1:$XFD1048576"/>
    </sheetView>
  </sheetViews>
  <sheetFormatPr defaultColWidth="9" defaultRowHeight="13.5"/>
  <sheetData>
    <row r="1" ht="36" spans="1:11">
      <c r="A1" s="38" t="s">
        <v>449</v>
      </c>
      <c r="B1" s="38" t="s">
        <v>272</v>
      </c>
      <c r="C1" s="38" t="s">
        <v>0</v>
      </c>
      <c r="D1" s="38" t="s">
        <v>2</v>
      </c>
      <c r="E1" s="38" t="s">
        <v>3</v>
      </c>
      <c r="F1" s="38" t="s">
        <v>4</v>
      </c>
      <c r="G1" s="38" t="s">
        <v>5</v>
      </c>
      <c r="H1" s="38" t="s">
        <v>7</v>
      </c>
      <c r="I1" s="38" t="s">
        <v>8</v>
      </c>
      <c r="J1" s="38" t="s">
        <v>9</v>
      </c>
      <c r="K1" s="38" t="s">
        <v>10</v>
      </c>
    </row>
    <row r="2" ht="36" spans="1:11">
      <c r="A2" s="39" t="s">
        <v>450</v>
      </c>
      <c r="B2" s="39">
        <v>1</v>
      </c>
      <c r="C2" s="40">
        <v>1</v>
      </c>
      <c r="D2" s="41" t="s">
        <v>451</v>
      </c>
      <c r="E2" s="44" t="s">
        <v>452</v>
      </c>
      <c r="F2" s="44" t="s">
        <v>213</v>
      </c>
      <c r="G2" s="44">
        <v>710921</v>
      </c>
      <c r="H2" s="44" t="s">
        <v>213</v>
      </c>
      <c r="I2" s="44" t="s">
        <v>453</v>
      </c>
      <c r="J2" s="44" t="s">
        <v>19</v>
      </c>
      <c r="K2" s="44">
        <v>13.5</v>
      </c>
    </row>
    <row r="3" ht="36" spans="1:11">
      <c r="A3" s="39" t="s">
        <v>450</v>
      </c>
      <c r="B3" s="39">
        <v>1</v>
      </c>
      <c r="C3" s="40">
        <v>2</v>
      </c>
      <c r="D3" s="41" t="s">
        <v>454</v>
      </c>
      <c r="E3" s="44" t="s">
        <v>452</v>
      </c>
      <c r="F3" s="44" t="s">
        <v>213</v>
      </c>
      <c r="G3" s="44" t="s">
        <v>455</v>
      </c>
      <c r="H3" s="44">
        <v>170968706</v>
      </c>
      <c r="I3" s="44" t="s">
        <v>456</v>
      </c>
      <c r="J3" s="44" t="s">
        <v>457</v>
      </c>
      <c r="K3" s="44">
        <v>525</v>
      </c>
    </row>
    <row r="4" ht="36" spans="1:11">
      <c r="A4" s="39" t="s">
        <v>458</v>
      </c>
      <c r="B4" s="39">
        <v>1</v>
      </c>
      <c r="C4" s="40">
        <v>3</v>
      </c>
      <c r="D4" s="41" t="s">
        <v>459</v>
      </c>
      <c r="E4" s="44" t="s">
        <v>460</v>
      </c>
      <c r="F4" s="41" t="s">
        <v>459</v>
      </c>
      <c r="G4" s="44" t="s">
        <v>461</v>
      </c>
      <c r="H4" s="44">
        <v>170914867</v>
      </c>
      <c r="I4" s="44" t="s">
        <v>458</v>
      </c>
      <c r="J4" s="44" t="s">
        <v>462</v>
      </c>
      <c r="K4" s="44">
        <v>50</v>
      </c>
    </row>
    <row r="5" ht="36" spans="1:11">
      <c r="A5" s="42"/>
      <c r="B5" s="42"/>
      <c r="C5" s="43"/>
      <c r="D5" s="41" t="s">
        <v>459</v>
      </c>
      <c r="E5" s="44" t="s">
        <v>460</v>
      </c>
      <c r="F5" s="41" t="s">
        <v>459</v>
      </c>
      <c r="G5" s="44" t="s">
        <v>463</v>
      </c>
      <c r="H5" s="44">
        <v>170914869</v>
      </c>
      <c r="I5" s="44" t="s">
        <v>458</v>
      </c>
      <c r="J5" s="44" t="s">
        <v>462</v>
      </c>
      <c r="K5" s="44">
        <v>250</v>
      </c>
    </row>
    <row r="6" ht="36" spans="1:11">
      <c r="A6" s="39" t="s">
        <v>458</v>
      </c>
      <c r="B6" s="39">
        <v>1</v>
      </c>
      <c r="C6" s="40">
        <v>4</v>
      </c>
      <c r="D6" s="44" t="s">
        <v>464</v>
      </c>
      <c r="E6" s="44" t="s">
        <v>465</v>
      </c>
      <c r="F6" s="44" t="s">
        <v>464</v>
      </c>
      <c r="G6" s="44" t="s">
        <v>466</v>
      </c>
      <c r="H6" s="44">
        <v>170915422</v>
      </c>
      <c r="I6" s="44" t="s">
        <v>458</v>
      </c>
      <c r="J6" s="44" t="s">
        <v>25</v>
      </c>
      <c r="K6" s="44">
        <v>2640</v>
      </c>
    </row>
    <row r="7" ht="36" spans="1:11">
      <c r="A7" s="42"/>
      <c r="B7" s="42"/>
      <c r="C7" s="43"/>
      <c r="D7" s="44" t="s">
        <v>467</v>
      </c>
      <c r="E7" s="44" t="s">
        <v>468</v>
      </c>
      <c r="F7" s="44" t="s">
        <v>467</v>
      </c>
      <c r="G7" s="44" t="s">
        <v>469</v>
      </c>
      <c r="H7" s="44">
        <v>170980701</v>
      </c>
      <c r="I7" s="44" t="s">
        <v>458</v>
      </c>
      <c r="J7" s="44" t="s">
        <v>131</v>
      </c>
      <c r="K7" s="44">
        <v>1136</v>
      </c>
    </row>
    <row r="8" ht="36" spans="1:11">
      <c r="A8" s="42"/>
      <c r="B8" s="42"/>
      <c r="C8" s="43"/>
      <c r="D8" s="44" t="s">
        <v>470</v>
      </c>
      <c r="E8" s="44" t="s">
        <v>471</v>
      </c>
      <c r="F8" s="44" t="s">
        <v>470</v>
      </c>
      <c r="G8" s="44" t="s">
        <v>469</v>
      </c>
      <c r="H8" s="44">
        <v>170914900</v>
      </c>
      <c r="I8" s="44" t="s">
        <v>458</v>
      </c>
      <c r="J8" s="44" t="s">
        <v>131</v>
      </c>
      <c r="K8" s="44">
        <v>208</v>
      </c>
    </row>
    <row r="9" ht="36" spans="1:11">
      <c r="A9" s="42"/>
      <c r="B9" s="42"/>
      <c r="C9" s="43"/>
      <c r="D9" s="44" t="s">
        <v>472</v>
      </c>
      <c r="E9" s="44" t="s">
        <v>473</v>
      </c>
      <c r="F9" s="44" t="s">
        <v>472</v>
      </c>
      <c r="G9" s="44" t="s">
        <v>469</v>
      </c>
      <c r="H9" s="44">
        <v>170980703</v>
      </c>
      <c r="I9" s="44" t="s">
        <v>458</v>
      </c>
      <c r="J9" s="44" t="s">
        <v>131</v>
      </c>
      <c r="K9" s="44">
        <v>672</v>
      </c>
    </row>
    <row r="10" ht="36" spans="1:11">
      <c r="A10" s="42"/>
      <c r="B10" s="42"/>
      <c r="C10" s="43"/>
      <c r="D10" s="44" t="s">
        <v>474</v>
      </c>
      <c r="E10" s="44" t="s">
        <v>475</v>
      </c>
      <c r="F10" s="44" t="s">
        <v>474</v>
      </c>
      <c r="G10" s="44" t="s">
        <v>469</v>
      </c>
      <c r="H10" s="44">
        <v>170914917</v>
      </c>
      <c r="I10" s="44" t="s">
        <v>458</v>
      </c>
      <c r="J10" s="44" t="s">
        <v>131</v>
      </c>
      <c r="K10" s="44">
        <v>208</v>
      </c>
    </row>
    <row r="11" ht="36" spans="1:11">
      <c r="A11" s="42"/>
      <c r="B11" s="42"/>
      <c r="C11" s="43"/>
      <c r="D11" s="44" t="s">
        <v>476</v>
      </c>
      <c r="E11" s="44" t="s">
        <v>477</v>
      </c>
      <c r="F11" s="44" t="s">
        <v>476</v>
      </c>
      <c r="G11" s="44" t="s">
        <v>469</v>
      </c>
      <c r="H11" s="44">
        <v>170915416</v>
      </c>
      <c r="I11" s="44" t="s">
        <v>458</v>
      </c>
      <c r="J11" s="44" t="s">
        <v>131</v>
      </c>
      <c r="K11" s="44">
        <v>208</v>
      </c>
    </row>
    <row r="12" ht="36" spans="1:11">
      <c r="A12" s="42"/>
      <c r="B12" s="42"/>
      <c r="C12" s="43"/>
      <c r="D12" s="44" t="s">
        <v>478</v>
      </c>
      <c r="E12" s="44" t="s">
        <v>479</v>
      </c>
      <c r="F12" s="44" t="s">
        <v>478</v>
      </c>
      <c r="G12" s="44" t="s">
        <v>469</v>
      </c>
      <c r="H12" s="44">
        <v>170915417</v>
      </c>
      <c r="I12" s="44" t="s">
        <v>458</v>
      </c>
      <c r="J12" s="44" t="s">
        <v>131</v>
      </c>
      <c r="K12" s="44">
        <v>208</v>
      </c>
    </row>
    <row r="13" ht="36" spans="1:11">
      <c r="A13" s="39" t="s">
        <v>458</v>
      </c>
      <c r="B13" s="39">
        <v>1</v>
      </c>
      <c r="C13" s="40">
        <v>5</v>
      </c>
      <c r="D13" s="44" t="s">
        <v>480</v>
      </c>
      <c r="E13" s="44" t="s">
        <v>481</v>
      </c>
      <c r="F13" s="44" t="s">
        <v>480</v>
      </c>
      <c r="G13" s="44" t="s">
        <v>469</v>
      </c>
      <c r="H13" s="44">
        <v>170914939</v>
      </c>
      <c r="I13" s="44" t="s">
        <v>458</v>
      </c>
      <c r="J13" s="44" t="s">
        <v>131</v>
      </c>
      <c r="K13" s="44">
        <v>304</v>
      </c>
    </row>
    <row r="14" ht="36" spans="1:11">
      <c r="A14" s="39" t="s">
        <v>458</v>
      </c>
      <c r="B14" s="39">
        <v>1</v>
      </c>
      <c r="C14" s="40">
        <v>6</v>
      </c>
      <c r="D14" s="44" t="s">
        <v>482</v>
      </c>
      <c r="E14" s="44" t="s">
        <v>483</v>
      </c>
      <c r="F14" s="44" t="s">
        <v>484</v>
      </c>
      <c r="G14" s="44" t="s">
        <v>485</v>
      </c>
      <c r="H14" s="44">
        <v>170976533</v>
      </c>
      <c r="I14" s="44" t="s">
        <v>458</v>
      </c>
      <c r="J14" s="44" t="s">
        <v>131</v>
      </c>
      <c r="K14" s="44">
        <v>68</v>
      </c>
    </row>
    <row r="15" ht="36" spans="1:11">
      <c r="A15" s="42"/>
      <c r="B15" s="42"/>
      <c r="C15" s="43"/>
      <c r="D15" s="44" t="s">
        <v>482</v>
      </c>
      <c r="E15" s="44" t="s">
        <v>483</v>
      </c>
      <c r="F15" s="44" t="s">
        <v>484</v>
      </c>
      <c r="G15" s="44" t="s">
        <v>486</v>
      </c>
      <c r="H15" s="44">
        <v>170976535</v>
      </c>
      <c r="I15" s="44" t="s">
        <v>458</v>
      </c>
      <c r="J15" s="44" t="s">
        <v>131</v>
      </c>
      <c r="K15" s="44">
        <v>68</v>
      </c>
    </row>
    <row r="16" ht="36" spans="1:11">
      <c r="A16" s="42"/>
      <c r="B16" s="42"/>
      <c r="C16" s="43"/>
      <c r="D16" s="44" t="s">
        <v>482</v>
      </c>
      <c r="E16" s="44" t="s">
        <v>483</v>
      </c>
      <c r="F16" s="44" t="s">
        <v>484</v>
      </c>
      <c r="G16" s="44" t="s">
        <v>487</v>
      </c>
      <c r="H16" s="44">
        <v>170976538</v>
      </c>
      <c r="I16" s="44" t="s">
        <v>458</v>
      </c>
      <c r="J16" s="44" t="s">
        <v>131</v>
      </c>
      <c r="K16" s="44">
        <v>68</v>
      </c>
    </row>
    <row r="17" ht="36" spans="1:11">
      <c r="A17" s="42"/>
      <c r="B17" s="42"/>
      <c r="C17" s="43"/>
      <c r="D17" s="44" t="s">
        <v>482</v>
      </c>
      <c r="E17" s="44" t="s">
        <v>483</v>
      </c>
      <c r="F17" s="44" t="s">
        <v>484</v>
      </c>
      <c r="G17" s="44" t="s">
        <v>488</v>
      </c>
      <c r="H17" s="44">
        <v>170976540</v>
      </c>
      <c r="I17" s="44" t="s">
        <v>458</v>
      </c>
      <c r="J17" s="44" t="s">
        <v>131</v>
      </c>
      <c r="K17" s="44">
        <v>68</v>
      </c>
    </row>
    <row r="18" ht="36" spans="1:11">
      <c r="A18" s="42"/>
      <c r="B18" s="42"/>
      <c r="C18" s="43"/>
      <c r="D18" s="44" t="s">
        <v>482</v>
      </c>
      <c r="E18" s="44" t="s">
        <v>483</v>
      </c>
      <c r="F18" s="44" t="s">
        <v>484</v>
      </c>
      <c r="G18" s="44" t="s">
        <v>489</v>
      </c>
      <c r="H18" s="44">
        <v>170980048</v>
      </c>
      <c r="I18" s="44" t="s">
        <v>458</v>
      </c>
      <c r="J18" s="44" t="s">
        <v>131</v>
      </c>
      <c r="K18" s="44">
        <v>68</v>
      </c>
    </row>
    <row r="19" ht="36" spans="1:11">
      <c r="A19" s="18" t="s">
        <v>490</v>
      </c>
      <c r="B19" s="18">
        <v>2</v>
      </c>
      <c r="C19" s="24">
        <v>1</v>
      </c>
      <c r="D19" s="44" t="s">
        <v>491</v>
      </c>
      <c r="E19" s="44" t="s">
        <v>492</v>
      </c>
      <c r="F19" s="44" t="s">
        <v>493</v>
      </c>
      <c r="G19" s="44" t="s">
        <v>494</v>
      </c>
      <c r="H19" s="44">
        <v>160327022</v>
      </c>
      <c r="I19" s="44" t="s">
        <v>495</v>
      </c>
      <c r="J19" s="41" t="s">
        <v>25</v>
      </c>
      <c r="K19" s="41">
        <v>9000</v>
      </c>
    </row>
    <row r="20" ht="36" spans="1:11">
      <c r="A20" s="18"/>
      <c r="B20" s="18"/>
      <c r="C20" s="24"/>
      <c r="D20" s="44" t="s">
        <v>491</v>
      </c>
      <c r="E20" s="44" t="s">
        <v>496</v>
      </c>
      <c r="F20" s="44" t="s">
        <v>497</v>
      </c>
      <c r="G20" s="44" t="s">
        <v>498</v>
      </c>
      <c r="H20" s="44">
        <v>160327008</v>
      </c>
      <c r="I20" s="44" t="s">
        <v>495</v>
      </c>
      <c r="J20" s="41" t="s">
        <v>25</v>
      </c>
      <c r="K20" s="41">
        <v>7200</v>
      </c>
    </row>
    <row r="21" ht="48" spans="1:11">
      <c r="A21" s="18"/>
      <c r="B21" s="18"/>
      <c r="C21" s="24"/>
      <c r="D21" s="44" t="s">
        <v>491</v>
      </c>
      <c r="E21" s="44" t="s">
        <v>499</v>
      </c>
      <c r="F21" s="44" t="s">
        <v>500</v>
      </c>
      <c r="G21" s="44" t="s">
        <v>501</v>
      </c>
      <c r="H21" s="44">
        <v>160327012</v>
      </c>
      <c r="I21" s="44" t="s">
        <v>495</v>
      </c>
      <c r="J21" s="41" t="s">
        <v>25</v>
      </c>
      <c r="K21" s="41">
        <v>1920</v>
      </c>
    </row>
    <row r="22" ht="36" spans="1:11">
      <c r="A22" s="18"/>
      <c r="B22" s="18"/>
      <c r="C22" s="24"/>
      <c r="D22" s="44" t="s">
        <v>491</v>
      </c>
      <c r="E22" s="44" t="s">
        <v>502</v>
      </c>
      <c r="F22" s="44" t="s">
        <v>503</v>
      </c>
      <c r="G22" s="44" t="s">
        <v>504</v>
      </c>
      <c r="H22" s="44">
        <v>160327916</v>
      </c>
      <c r="I22" s="44" t="s">
        <v>495</v>
      </c>
      <c r="J22" s="41" t="s">
        <v>25</v>
      </c>
      <c r="K22" s="41">
        <v>12480</v>
      </c>
    </row>
    <row r="23" ht="48" spans="1:11">
      <c r="A23" s="18"/>
      <c r="B23" s="18"/>
      <c r="C23" s="24"/>
      <c r="D23" s="44" t="s">
        <v>491</v>
      </c>
      <c r="E23" s="44" t="s">
        <v>505</v>
      </c>
      <c r="F23" s="44" t="s">
        <v>493</v>
      </c>
      <c r="G23" s="44" t="s">
        <v>506</v>
      </c>
      <c r="H23" s="44">
        <v>160327024</v>
      </c>
      <c r="I23" s="44" t="s">
        <v>495</v>
      </c>
      <c r="J23" s="41" t="s">
        <v>131</v>
      </c>
      <c r="K23" s="41">
        <v>7104</v>
      </c>
    </row>
    <row r="24" ht="36" spans="1:11">
      <c r="A24" s="18"/>
      <c r="B24" s="18"/>
      <c r="C24" s="24"/>
      <c r="D24" s="44" t="s">
        <v>491</v>
      </c>
      <c r="E24" s="44" t="s">
        <v>502</v>
      </c>
      <c r="F24" s="44" t="s">
        <v>507</v>
      </c>
      <c r="G24" s="44" t="s">
        <v>508</v>
      </c>
      <c r="H24" s="44">
        <v>160327917</v>
      </c>
      <c r="I24" s="44" t="s">
        <v>495</v>
      </c>
      <c r="J24" s="41" t="s">
        <v>25</v>
      </c>
      <c r="K24" s="41">
        <v>4992</v>
      </c>
    </row>
  </sheetData>
  <sheetProtection formatCells="0" formatColumns="0" formatRows="0" insertRows="0" insertColumns="0" insertHyperlinks="0" deleteColumns="0" deleteRows="0" sort="0" autoFilter="0" pivotTables="0"/>
  <mergeCells count="12">
    <mergeCell ref="A4:A5"/>
    <mergeCell ref="A6:A12"/>
    <mergeCell ref="A14:A18"/>
    <mergeCell ref="A19:A24"/>
    <mergeCell ref="B4:B5"/>
    <mergeCell ref="B6:B12"/>
    <mergeCell ref="B14:B18"/>
    <mergeCell ref="B19:B24"/>
    <mergeCell ref="C4:C5"/>
    <mergeCell ref="C6:C12"/>
    <mergeCell ref="C14:C18"/>
    <mergeCell ref="C19:C24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25" workbookViewId="0">
      <selection activeCell="G50" sqref="G38:G50"/>
    </sheetView>
  </sheetViews>
  <sheetFormatPr defaultColWidth="9" defaultRowHeight="13.5" outlineLevelCol="7"/>
  <cols>
    <col min="3" max="3" width="20" customWidth="1"/>
    <col min="6" max="6" width="21.5" style="2" customWidth="1"/>
    <col min="7" max="7" width="10.375"/>
  </cols>
  <sheetData>
    <row r="1" s="1" customFormat="1" ht="14.25" spans="1:8">
      <c r="A1" s="3" t="s">
        <v>0</v>
      </c>
      <c r="B1" s="3" t="s">
        <v>2</v>
      </c>
      <c r="C1" s="3" t="s">
        <v>6</v>
      </c>
      <c r="D1" s="3" t="s">
        <v>9</v>
      </c>
      <c r="E1" s="3" t="s">
        <v>274</v>
      </c>
      <c r="F1" s="3" t="s">
        <v>11</v>
      </c>
      <c r="G1" s="10" t="s">
        <v>373</v>
      </c>
      <c r="H1" s="11" t="s">
        <v>13</v>
      </c>
    </row>
    <row r="2" ht="22.5" spans="1:8">
      <c r="A2" s="4">
        <v>1</v>
      </c>
      <c r="B2" s="5" t="s">
        <v>509</v>
      </c>
      <c r="C2" s="5" t="s">
        <v>510</v>
      </c>
      <c r="D2" s="5" t="s">
        <v>120</v>
      </c>
      <c r="E2" s="5">
        <v>44.6</v>
      </c>
      <c r="F2" s="12">
        <v>200</v>
      </c>
      <c r="G2" s="12">
        <f>F2*E2</f>
        <v>8920</v>
      </c>
      <c r="H2" s="13"/>
    </row>
    <row r="3" ht="33.75" spans="1:8">
      <c r="A3" s="4"/>
      <c r="B3" s="5" t="s">
        <v>511</v>
      </c>
      <c r="C3" s="5" t="s">
        <v>512</v>
      </c>
      <c r="D3" s="5" t="s">
        <v>120</v>
      </c>
      <c r="E3" s="5">
        <v>16</v>
      </c>
      <c r="F3" s="14">
        <v>200</v>
      </c>
      <c r="G3" s="12">
        <f>F3*E3</f>
        <v>3200</v>
      </c>
      <c r="H3" s="13"/>
    </row>
    <row r="4" ht="22.5" spans="1:8">
      <c r="A4" s="4"/>
      <c r="B4" s="5" t="s">
        <v>513</v>
      </c>
      <c r="C4" s="5" t="s">
        <v>512</v>
      </c>
      <c r="D4" s="5" t="s">
        <v>221</v>
      </c>
      <c r="E4" s="5">
        <v>19.6</v>
      </c>
      <c r="F4" s="14">
        <v>200</v>
      </c>
      <c r="G4" s="12">
        <f>F4*E4</f>
        <v>3920</v>
      </c>
      <c r="H4" s="13" t="s">
        <v>514</v>
      </c>
    </row>
    <row r="5" spans="1:8">
      <c r="A5" s="6">
        <v>2</v>
      </c>
      <c r="B5" s="5" t="s">
        <v>515</v>
      </c>
      <c r="C5" s="5"/>
      <c r="D5" s="5"/>
      <c r="E5" s="5"/>
      <c r="F5" s="14"/>
      <c r="G5" s="12"/>
      <c r="H5" s="13"/>
    </row>
    <row r="6" spans="1:8">
      <c r="A6" s="7"/>
      <c r="B6" s="5"/>
      <c r="C6" s="5"/>
      <c r="D6" s="5"/>
      <c r="E6" s="5"/>
      <c r="F6" s="14"/>
      <c r="G6" s="12"/>
      <c r="H6" s="13"/>
    </row>
    <row r="7" ht="22.5" spans="1:8">
      <c r="A7" s="4">
        <v>3</v>
      </c>
      <c r="B7" s="5" t="s">
        <v>516</v>
      </c>
      <c r="C7" s="5" t="s">
        <v>517</v>
      </c>
      <c r="D7" s="5" t="s">
        <v>518</v>
      </c>
      <c r="E7" s="5">
        <v>11</v>
      </c>
      <c r="F7" s="14">
        <v>400</v>
      </c>
      <c r="G7" s="12">
        <f>F7*E7</f>
        <v>4400</v>
      </c>
      <c r="H7" s="13"/>
    </row>
    <row r="8" spans="1:8">
      <c r="A8" s="4">
        <v>4</v>
      </c>
      <c r="B8" s="5" t="s">
        <v>519</v>
      </c>
      <c r="C8" s="5" t="s">
        <v>520</v>
      </c>
      <c r="D8" s="5" t="s">
        <v>73</v>
      </c>
      <c r="E8" s="5">
        <v>420</v>
      </c>
      <c r="F8" s="14">
        <v>14</v>
      </c>
      <c r="G8" s="12">
        <f>F8*E8</f>
        <v>5880</v>
      </c>
      <c r="H8" s="13"/>
    </row>
    <row r="9" spans="1:8">
      <c r="A9" s="4">
        <v>5</v>
      </c>
      <c r="B9" s="5" t="s">
        <v>521</v>
      </c>
      <c r="C9" s="5" t="s">
        <v>522</v>
      </c>
      <c r="D9" s="5" t="s">
        <v>205</v>
      </c>
      <c r="E9" s="5">
        <v>108</v>
      </c>
      <c r="F9" s="14">
        <v>13</v>
      </c>
      <c r="G9" s="12">
        <f>F9*E9</f>
        <v>1404</v>
      </c>
      <c r="H9" s="13"/>
    </row>
    <row r="10" spans="1:8">
      <c r="A10" s="4"/>
      <c r="B10" s="5" t="s">
        <v>521</v>
      </c>
      <c r="C10" s="5" t="s">
        <v>523</v>
      </c>
      <c r="D10" s="5" t="s">
        <v>205</v>
      </c>
      <c r="E10" s="5">
        <v>34</v>
      </c>
      <c r="F10" s="14">
        <v>100</v>
      </c>
      <c r="G10" s="12">
        <f>F10*E10</f>
        <v>3400</v>
      </c>
      <c r="H10" s="13"/>
    </row>
    <row r="11" spans="1:8">
      <c r="A11" s="4">
        <v>6</v>
      </c>
      <c r="B11" s="5" t="s">
        <v>524</v>
      </c>
      <c r="C11" s="5" t="s">
        <v>525</v>
      </c>
      <c r="D11" s="5" t="s">
        <v>25</v>
      </c>
      <c r="E11" s="5">
        <v>8</v>
      </c>
      <c r="F11" s="14">
        <v>1000</v>
      </c>
      <c r="G11" s="12">
        <f>F11*E11</f>
        <v>8000</v>
      </c>
      <c r="H11" s="13"/>
    </row>
    <row r="12" spans="1:8">
      <c r="A12" s="4">
        <v>8</v>
      </c>
      <c r="B12" s="5" t="s">
        <v>526</v>
      </c>
      <c r="C12" s="5" t="s">
        <v>527</v>
      </c>
      <c r="D12" s="5" t="s">
        <v>120</v>
      </c>
      <c r="E12" s="5">
        <v>0.4</v>
      </c>
      <c r="F12" s="14">
        <v>2000</v>
      </c>
      <c r="G12" s="12">
        <f t="shared" ref="G12:G67" si="0">F12*E12</f>
        <v>800</v>
      </c>
      <c r="H12" s="13"/>
    </row>
    <row r="13" spans="1:8">
      <c r="A13" s="4"/>
      <c r="B13" s="5" t="s">
        <v>528</v>
      </c>
      <c r="C13" s="5" t="s">
        <v>529</v>
      </c>
      <c r="D13" s="5" t="s">
        <v>120</v>
      </c>
      <c r="E13" s="5">
        <v>0.3</v>
      </c>
      <c r="F13" s="14">
        <v>2000</v>
      </c>
      <c r="G13" s="12">
        <f t="shared" si="0"/>
        <v>600</v>
      </c>
      <c r="H13" s="13"/>
    </row>
    <row r="14" spans="1:8">
      <c r="A14" s="4"/>
      <c r="B14" s="5" t="s">
        <v>530</v>
      </c>
      <c r="C14" s="5" t="s">
        <v>531</v>
      </c>
      <c r="D14" s="5" t="s">
        <v>120</v>
      </c>
      <c r="E14" s="5">
        <v>0.03</v>
      </c>
      <c r="F14" s="14">
        <v>40000</v>
      </c>
      <c r="G14" s="12">
        <f t="shared" si="0"/>
        <v>1200</v>
      </c>
      <c r="H14" s="13"/>
    </row>
    <row r="15" spans="1:8">
      <c r="A15" s="4"/>
      <c r="B15" s="5" t="s">
        <v>532</v>
      </c>
      <c r="C15" s="5" t="s">
        <v>533</v>
      </c>
      <c r="D15" s="5" t="s">
        <v>30</v>
      </c>
      <c r="E15" s="5">
        <v>0.05</v>
      </c>
      <c r="F15" s="14">
        <v>5000</v>
      </c>
      <c r="G15" s="12">
        <f t="shared" si="0"/>
        <v>250</v>
      </c>
      <c r="H15" s="13"/>
    </row>
    <row r="16" spans="1:8">
      <c r="A16" s="4"/>
      <c r="B16" s="5" t="s">
        <v>532</v>
      </c>
      <c r="C16" s="5" t="s">
        <v>534</v>
      </c>
      <c r="D16" s="5" t="s">
        <v>30</v>
      </c>
      <c r="E16" s="5">
        <v>0.09</v>
      </c>
      <c r="F16" s="14">
        <v>10000</v>
      </c>
      <c r="G16" s="12">
        <f t="shared" si="0"/>
        <v>900</v>
      </c>
      <c r="H16" s="13"/>
    </row>
    <row r="17" spans="1:8">
      <c r="A17" s="4"/>
      <c r="B17" s="5" t="s">
        <v>532</v>
      </c>
      <c r="C17" s="5" t="s">
        <v>535</v>
      </c>
      <c r="D17" s="5" t="s">
        <v>30</v>
      </c>
      <c r="E17" s="5">
        <v>0.12</v>
      </c>
      <c r="F17" s="14">
        <v>1000</v>
      </c>
      <c r="G17" s="12">
        <f t="shared" si="0"/>
        <v>120</v>
      </c>
      <c r="H17" s="13"/>
    </row>
    <row r="18" spans="1:8">
      <c r="A18" s="4"/>
      <c r="B18" s="5" t="s">
        <v>536</v>
      </c>
      <c r="C18" s="5" t="s">
        <v>537</v>
      </c>
      <c r="D18" s="5" t="s">
        <v>120</v>
      </c>
      <c r="E18" s="5">
        <v>0.04</v>
      </c>
      <c r="F18" s="14">
        <v>5000</v>
      </c>
      <c r="G18" s="12">
        <f t="shared" si="0"/>
        <v>200</v>
      </c>
      <c r="H18" s="13"/>
    </row>
    <row r="19" spans="1:8">
      <c r="A19" s="4"/>
      <c r="B19" s="5" t="s">
        <v>538</v>
      </c>
      <c r="C19" s="5" t="s">
        <v>539</v>
      </c>
      <c r="D19" s="5" t="s">
        <v>120</v>
      </c>
      <c r="E19" s="5">
        <v>11</v>
      </c>
      <c r="F19" s="14">
        <v>10</v>
      </c>
      <c r="G19" s="12">
        <f t="shared" si="0"/>
        <v>110</v>
      </c>
      <c r="H19" s="13"/>
    </row>
    <row r="20" spans="1:8">
      <c r="A20" s="4"/>
      <c r="B20" s="5" t="s">
        <v>540</v>
      </c>
      <c r="C20" s="5" t="s">
        <v>541</v>
      </c>
      <c r="D20" s="5" t="s">
        <v>120</v>
      </c>
      <c r="E20" s="5">
        <v>0.06</v>
      </c>
      <c r="F20" s="14">
        <v>15000</v>
      </c>
      <c r="G20" s="12">
        <f t="shared" si="0"/>
        <v>900</v>
      </c>
      <c r="H20" s="13"/>
    </row>
    <row r="21" spans="1:8">
      <c r="A21" s="4"/>
      <c r="B21" s="5" t="s">
        <v>542</v>
      </c>
      <c r="C21" s="5" t="s">
        <v>543</v>
      </c>
      <c r="D21" s="5" t="s">
        <v>30</v>
      </c>
      <c r="E21" s="5">
        <v>0.05</v>
      </c>
      <c r="F21" s="14">
        <v>30000</v>
      </c>
      <c r="G21" s="12">
        <f t="shared" si="0"/>
        <v>1500</v>
      </c>
      <c r="H21" s="13"/>
    </row>
    <row r="22" spans="1:8">
      <c r="A22" s="4"/>
      <c r="B22" s="5" t="s">
        <v>542</v>
      </c>
      <c r="C22" s="5" t="s">
        <v>544</v>
      </c>
      <c r="D22" s="5" t="s">
        <v>30</v>
      </c>
      <c r="E22" s="5">
        <v>0.08</v>
      </c>
      <c r="F22" s="14">
        <v>10000</v>
      </c>
      <c r="G22" s="12">
        <f t="shared" si="0"/>
        <v>800</v>
      </c>
      <c r="H22" s="13"/>
    </row>
    <row r="23" spans="1:8">
      <c r="A23" s="4"/>
      <c r="B23" s="5" t="s">
        <v>451</v>
      </c>
      <c r="C23" s="5" t="s">
        <v>545</v>
      </c>
      <c r="D23" s="5" t="s">
        <v>218</v>
      </c>
      <c r="E23" s="5">
        <v>0.09</v>
      </c>
      <c r="F23" s="14">
        <v>15000</v>
      </c>
      <c r="G23" s="12">
        <f t="shared" si="0"/>
        <v>1350</v>
      </c>
      <c r="H23" s="13"/>
    </row>
    <row r="24" ht="22.5" spans="1:8">
      <c r="A24" s="4">
        <v>9</v>
      </c>
      <c r="B24" s="5" t="s">
        <v>546</v>
      </c>
      <c r="C24" s="5" t="s">
        <v>547</v>
      </c>
      <c r="D24" s="5" t="s">
        <v>221</v>
      </c>
      <c r="E24" s="5">
        <v>0.25</v>
      </c>
      <c r="F24" s="14">
        <v>1000</v>
      </c>
      <c r="G24" s="12">
        <f t="shared" si="0"/>
        <v>250</v>
      </c>
      <c r="H24" s="13"/>
    </row>
    <row r="25" s="1" customFormat="1" ht="33.75" spans="1:8">
      <c r="A25" s="4">
        <v>10</v>
      </c>
      <c r="B25" s="8" t="s">
        <v>548</v>
      </c>
      <c r="C25" s="8" t="s">
        <v>549</v>
      </c>
      <c r="D25" s="8" t="s">
        <v>221</v>
      </c>
      <c r="E25" s="8">
        <v>11000</v>
      </c>
      <c r="F25" s="14">
        <v>1</v>
      </c>
      <c r="G25" s="15">
        <f t="shared" si="0"/>
        <v>11000</v>
      </c>
      <c r="H25" s="11"/>
    </row>
    <row r="26" ht="22.5" spans="1:8">
      <c r="A26" s="4">
        <v>11</v>
      </c>
      <c r="B26" s="5" t="s">
        <v>550</v>
      </c>
      <c r="C26" s="5" t="s">
        <v>551</v>
      </c>
      <c r="D26" s="5" t="s">
        <v>19</v>
      </c>
      <c r="E26" s="5">
        <v>15</v>
      </c>
      <c r="F26" s="14">
        <v>270</v>
      </c>
      <c r="G26" s="12">
        <f t="shared" si="0"/>
        <v>4050</v>
      </c>
      <c r="H26" s="13"/>
    </row>
    <row r="27" ht="33.75" spans="1:8">
      <c r="A27" s="4">
        <v>12</v>
      </c>
      <c r="B27" s="5" t="s">
        <v>552</v>
      </c>
      <c r="C27" s="5" t="s">
        <v>553</v>
      </c>
      <c r="D27" s="9" t="s">
        <v>30</v>
      </c>
      <c r="E27" s="5">
        <v>0.81</v>
      </c>
      <c r="F27" s="14">
        <v>50000</v>
      </c>
      <c r="G27" s="12">
        <f t="shared" si="0"/>
        <v>40500</v>
      </c>
      <c r="H27" s="13" t="s">
        <v>554</v>
      </c>
    </row>
    <row r="28" ht="33.75" spans="1:8">
      <c r="A28" s="4"/>
      <c r="B28" s="5" t="s">
        <v>552</v>
      </c>
      <c r="C28" s="5" t="s">
        <v>555</v>
      </c>
      <c r="D28" s="9" t="s">
        <v>30</v>
      </c>
      <c r="E28" s="5">
        <v>0.81</v>
      </c>
      <c r="F28" s="14">
        <v>170000</v>
      </c>
      <c r="G28" s="12">
        <f t="shared" si="0"/>
        <v>137700</v>
      </c>
      <c r="H28" s="13" t="s">
        <v>554</v>
      </c>
    </row>
    <row r="29" ht="33.75" spans="1:8">
      <c r="A29" s="4"/>
      <c r="B29" s="5" t="s">
        <v>552</v>
      </c>
      <c r="C29" s="5" t="s">
        <v>556</v>
      </c>
      <c r="D29" s="9" t="s">
        <v>30</v>
      </c>
      <c r="E29" s="5">
        <v>0.81</v>
      </c>
      <c r="F29" s="14">
        <v>30000</v>
      </c>
      <c r="G29" s="12">
        <f t="shared" si="0"/>
        <v>24300</v>
      </c>
      <c r="H29" s="13" t="s">
        <v>554</v>
      </c>
    </row>
    <row r="30" ht="33.75" spans="1:8">
      <c r="A30" s="4"/>
      <c r="B30" s="5" t="s">
        <v>552</v>
      </c>
      <c r="C30" s="5" t="s">
        <v>557</v>
      </c>
      <c r="D30" s="9" t="s">
        <v>30</v>
      </c>
      <c r="E30" s="5">
        <v>0.81</v>
      </c>
      <c r="F30" s="14">
        <v>300000</v>
      </c>
      <c r="G30" s="12">
        <f t="shared" si="0"/>
        <v>243000</v>
      </c>
      <c r="H30" s="13" t="s">
        <v>554</v>
      </c>
    </row>
    <row r="31" ht="33.75" spans="1:8">
      <c r="A31" s="4"/>
      <c r="B31" s="5" t="s">
        <v>552</v>
      </c>
      <c r="C31" s="5" t="s">
        <v>558</v>
      </c>
      <c r="D31" s="9" t="s">
        <v>30</v>
      </c>
      <c r="E31" s="5">
        <v>0.81</v>
      </c>
      <c r="F31" s="14">
        <v>30000</v>
      </c>
      <c r="G31" s="12">
        <f t="shared" si="0"/>
        <v>24300</v>
      </c>
      <c r="H31" s="13" t="s">
        <v>554</v>
      </c>
    </row>
    <row r="32" ht="33.75" spans="1:8">
      <c r="A32" s="4"/>
      <c r="B32" s="5" t="s">
        <v>552</v>
      </c>
      <c r="C32" s="5" t="s">
        <v>559</v>
      </c>
      <c r="D32" s="9" t="s">
        <v>30</v>
      </c>
      <c r="E32" s="5">
        <v>0.81</v>
      </c>
      <c r="F32" s="14">
        <v>7000</v>
      </c>
      <c r="G32" s="12">
        <f t="shared" si="0"/>
        <v>5670</v>
      </c>
      <c r="H32" s="13" t="s">
        <v>554</v>
      </c>
    </row>
    <row r="33" ht="33.75" spans="1:8">
      <c r="A33" s="4"/>
      <c r="B33" s="5" t="s">
        <v>552</v>
      </c>
      <c r="C33" s="5" t="s">
        <v>560</v>
      </c>
      <c r="D33" s="9" t="s">
        <v>30</v>
      </c>
      <c r="E33" s="5">
        <v>0.81</v>
      </c>
      <c r="F33" s="14">
        <v>1000</v>
      </c>
      <c r="G33" s="12">
        <f t="shared" si="0"/>
        <v>810</v>
      </c>
      <c r="H33" s="13" t="s">
        <v>554</v>
      </c>
    </row>
    <row r="34" ht="33.75" spans="1:8">
      <c r="A34" s="4"/>
      <c r="B34" s="5" t="s">
        <v>552</v>
      </c>
      <c r="C34" s="5" t="s">
        <v>561</v>
      </c>
      <c r="D34" s="9" t="s">
        <v>30</v>
      </c>
      <c r="E34" s="5">
        <v>0.81</v>
      </c>
      <c r="F34" s="14">
        <v>10000</v>
      </c>
      <c r="G34" s="12">
        <f t="shared" si="0"/>
        <v>8100</v>
      </c>
      <c r="H34" s="13" t="s">
        <v>554</v>
      </c>
    </row>
    <row r="35" ht="33.75" spans="1:8">
      <c r="A35" s="4"/>
      <c r="B35" s="5" t="s">
        <v>552</v>
      </c>
      <c r="C35" s="5" t="s">
        <v>562</v>
      </c>
      <c r="D35" s="9" t="s">
        <v>30</v>
      </c>
      <c r="E35" s="5">
        <v>0.81</v>
      </c>
      <c r="F35" s="14">
        <v>25000</v>
      </c>
      <c r="G35" s="12">
        <f t="shared" si="0"/>
        <v>20250</v>
      </c>
      <c r="H35" s="13" t="s">
        <v>554</v>
      </c>
    </row>
    <row r="36" ht="22.5" spans="1:8">
      <c r="A36" s="4">
        <v>13</v>
      </c>
      <c r="B36" s="5" t="s">
        <v>563</v>
      </c>
      <c r="C36" s="5" t="s">
        <v>564</v>
      </c>
      <c r="D36" s="5" t="s">
        <v>218</v>
      </c>
      <c r="E36" s="5">
        <v>25</v>
      </c>
      <c r="F36" s="14">
        <v>550</v>
      </c>
      <c r="G36" s="12">
        <f t="shared" si="0"/>
        <v>13750</v>
      </c>
      <c r="H36" s="13"/>
    </row>
    <row r="37" ht="22.5" spans="1:8">
      <c r="A37" s="4">
        <v>14</v>
      </c>
      <c r="B37" s="5" t="s">
        <v>565</v>
      </c>
      <c r="C37" s="5" t="s">
        <v>566</v>
      </c>
      <c r="D37" s="5" t="s">
        <v>41</v>
      </c>
      <c r="E37" s="5">
        <v>1.2</v>
      </c>
      <c r="F37" s="14">
        <v>300</v>
      </c>
      <c r="G37" s="12">
        <f t="shared" si="0"/>
        <v>360</v>
      </c>
      <c r="H37" s="13"/>
    </row>
    <row r="38" ht="22.5" spans="1:8">
      <c r="A38" s="6">
        <v>15</v>
      </c>
      <c r="B38" s="5" t="s">
        <v>567</v>
      </c>
      <c r="C38" s="5" t="s">
        <v>568</v>
      </c>
      <c r="D38" s="5" t="s">
        <v>221</v>
      </c>
      <c r="E38" s="5">
        <v>0.35</v>
      </c>
      <c r="F38" s="14">
        <v>10000</v>
      </c>
      <c r="G38" s="12">
        <f t="shared" si="0"/>
        <v>3500</v>
      </c>
      <c r="H38" s="13"/>
    </row>
    <row r="39" ht="22.5" spans="1:8">
      <c r="A39" s="16"/>
      <c r="B39" s="5" t="s">
        <v>569</v>
      </c>
      <c r="C39" s="5" t="s">
        <v>570</v>
      </c>
      <c r="D39" s="5" t="s">
        <v>25</v>
      </c>
      <c r="E39" s="5">
        <v>3175</v>
      </c>
      <c r="F39" s="14">
        <v>1</v>
      </c>
      <c r="G39" s="12">
        <f t="shared" si="0"/>
        <v>3175</v>
      </c>
      <c r="H39" s="13"/>
    </row>
    <row r="40" ht="22.5" spans="1:8">
      <c r="A40" s="16"/>
      <c r="B40" s="5" t="s">
        <v>571</v>
      </c>
      <c r="C40" s="5" t="s">
        <v>572</v>
      </c>
      <c r="D40" s="5" t="s">
        <v>120</v>
      </c>
      <c r="E40" s="5">
        <v>0.27</v>
      </c>
      <c r="F40" s="14">
        <v>100000</v>
      </c>
      <c r="G40" s="12">
        <f t="shared" si="0"/>
        <v>27000</v>
      </c>
      <c r="H40" s="13"/>
    </row>
    <row r="41" ht="33.75" spans="1:8">
      <c r="A41" s="16"/>
      <c r="B41" s="5" t="s">
        <v>573</v>
      </c>
      <c r="C41" s="5" t="s">
        <v>574</v>
      </c>
      <c r="D41" s="5" t="s">
        <v>120</v>
      </c>
      <c r="E41" s="5">
        <v>1.15</v>
      </c>
      <c r="F41" s="14">
        <v>13000</v>
      </c>
      <c r="G41" s="12">
        <f t="shared" si="0"/>
        <v>14950</v>
      </c>
      <c r="H41" s="13"/>
    </row>
    <row r="42" ht="22.5" spans="1:8">
      <c r="A42" s="16"/>
      <c r="B42" s="5" t="s">
        <v>575</v>
      </c>
      <c r="C42" s="5" t="s">
        <v>576</v>
      </c>
      <c r="D42" s="5" t="s">
        <v>135</v>
      </c>
      <c r="E42" s="5">
        <v>2</v>
      </c>
      <c r="F42" s="14">
        <v>44</v>
      </c>
      <c r="G42" s="12">
        <f t="shared" si="0"/>
        <v>88</v>
      </c>
      <c r="H42" s="13"/>
    </row>
    <row r="43" ht="22.5" spans="1:8">
      <c r="A43" s="16"/>
      <c r="B43" s="5" t="s">
        <v>575</v>
      </c>
      <c r="C43" s="5" t="s">
        <v>577</v>
      </c>
      <c r="D43" s="5" t="s">
        <v>135</v>
      </c>
      <c r="E43" s="5">
        <v>2.45</v>
      </c>
      <c r="F43" s="14">
        <v>40</v>
      </c>
      <c r="G43" s="12">
        <f t="shared" si="0"/>
        <v>98</v>
      </c>
      <c r="H43" s="13"/>
    </row>
    <row r="44" ht="22.5" spans="1:8">
      <c r="A44" s="16"/>
      <c r="B44" s="5" t="s">
        <v>578</v>
      </c>
      <c r="C44" s="5" t="s">
        <v>579</v>
      </c>
      <c r="D44" s="5" t="s">
        <v>135</v>
      </c>
      <c r="E44" s="5">
        <v>9.3</v>
      </c>
      <c r="F44" s="14">
        <v>30</v>
      </c>
      <c r="G44" s="12">
        <f t="shared" si="0"/>
        <v>279</v>
      </c>
      <c r="H44" s="13"/>
    </row>
    <row r="45" spans="1:8">
      <c r="A45" s="16"/>
      <c r="B45" s="5" t="s">
        <v>580</v>
      </c>
      <c r="C45" s="8" t="s">
        <v>581</v>
      </c>
      <c r="D45" s="5" t="s">
        <v>30</v>
      </c>
      <c r="E45" s="5">
        <v>125</v>
      </c>
      <c r="F45" s="14">
        <v>10</v>
      </c>
      <c r="G45" s="12">
        <f t="shared" si="0"/>
        <v>1250</v>
      </c>
      <c r="H45" s="13"/>
    </row>
    <row r="46" ht="33.75" spans="1:8">
      <c r="A46" s="16"/>
      <c r="B46" s="17" t="s">
        <v>582</v>
      </c>
      <c r="C46" s="17" t="s">
        <v>583</v>
      </c>
      <c r="D46" s="17" t="s">
        <v>349</v>
      </c>
      <c r="E46" s="17">
        <v>2</v>
      </c>
      <c r="F46" s="14">
        <v>100</v>
      </c>
      <c r="G46" s="12">
        <f t="shared" si="0"/>
        <v>200</v>
      </c>
      <c r="H46" s="22"/>
    </row>
    <row r="47" ht="22.5" spans="1:8">
      <c r="A47" s="16"/>
      <c r="B47" s="5" t="s">
        <v>584</v>
      </c>
      <c r="C47" s="5" t="s">
        <v>585</v>
      </c>
      <c r="D47" s="5" t="s">
        <v>120</v>
      </c>
      <c r="E47" s="5">
        <v>8.8</v>
      </c>
      <c r="F47" s="14">
        <v>4000</v>
      </c>
      <c r="G47" s="12">
        <f t="shared" si="0"/>
        <v>35200</v>
      </c>
      <c r="H47" s="13"/>
    </row>
    <row r="48" ht="22.5" spans="1:8">
      <c r="A48" s="16"/>
      <c r="B48" s="5" t="s">
        <v>586</v>
      </c>
      <c r="C48" s="5" t="s">
        <v>587</v>
      </c>
      <c r="D48" s="5" t="s">
        <v>30</v>
      </c>
      <c r="E48" s="5">
        <v>0.85</v>
      </c>
      <c r="F48" s="14">
        <v>80000</v>
      </c>
      <c r="G48" s="12">
        <f t="shared" si="0"/>
        <v>68000</v>
      </c>
      <c r="H48" s="13"/>
    </row>
    <row r="49" ht="22.5" spans="1:8">
      <c r="A49" s="16"/>
      <c r="B49" s="5" t="s">
        <v>588</v>
      </c>
      <c r="C49" s="5" t="s">
        <v>589</v>
      </c>
      <c r="D49" s="5" t="s">
        <v>221</v>
      </c>
      <c r="E49" s="5">
        <v>6.8</v>
      </c>
      <c r="F49" s="14">
        <v>4000</v>
      </c>
      <c r="G49" s="12">
        <f t="shared" si="0"/>
        <v>27200</v>
      </c>
      <c r="H49" s="22"/>
    </row>
    <row r="50" ht="33.75" spans="1:8">
      <c r="A50" s="16"/>
      <c r="B50" s="17" t="s">
        <v>582</v>
      </c>
      <c r="C50" s="17" t="s">
        <v>590</v>
      </c>
      <c r="D50" s="17" t="s">
        <v>349</v>
      </c>
      <c r="E50" s="17">
        <v>0.3</v>
      </c>
      <c r="F50" s="14">
        <v>20000</v>
      </c>
      <c r="G50" s="12">
        <f t="shared" si="0"/>
        <v>6000</v>
      </c>
      <c r="H50" s="23"/>
    </row>
    <row r="51" ht="22.5" spans="1:8">
      <c r="A51" s="18">
        <v>20</v>
      </c>
      <c r="B51" s="8" t="s">
        <v>591</v>
      </c>
      <c r="C51" s="8" t="s">
        <v>592</v>
      </c>
      <c r="D51" s="8" t="s">
        <v>218</v>
      </c>
      <c r="E51" s="24">
        <v>45</v>
      </c>
      <c r="F51" s="14">
        <v>300</v>
      </c>
      <c r="G51" s="12">
        <f t="shared" si="0"/>
        <v>13500</v>
      </c>
      <c r="H51" s="23"/>
    </row>
    <row r="52" ht="22.5" spans="1:8">
      <c r="A52" s="18"/>
      <c r="B52" s="8" t="s">
        <v>591</v>
      </c>
      <c r="C52" s="8" t="s">
        <v>593</v>
      </c>
      <c r="D52" s="8" t="s">
        <v>218</v>
      </c>
      <c r="E52" s="24">
        <v>75</v>
      </c>
      <c r="F52" s="14">
        <v>80</v>
      </c>
      <c r="G52" s="12">
        <f t="shared" si="0"/>
        <v>6000</v>
      </c>
      <c r="H52" s="23"/>
    </row>
    <row r="53" ht="33.75" spans="1:8">
      <c r="A53" s="18">
        <v>21</v>
      </c>
      <c r="B53" s="8" t="s">
        <v>594</v>
      </c>
      <c r="C53" s="8" t="s">
        <v>595</v>
      </c>
      <c r="D53" s="8" t="s">
        <v>30</v>
      </c>
      <c r="E53" s="24">
        <v>7.8</v>
      </c>
      <c r="F53" s="14">
        <v>4000</v>
      </c>
      <c r="G53" s="12">
        <f t="shared" si="0"/>
        <v>31200</v>
      </c>
      <c r="H53" s="23"/>
    </row>
    <row r="54" ht="22.5" spans="1:8">
      <c r="A54" s="18">
        <v>22</v>
      </c>
      <c r="B54" s="8" t="s">
        <v>596</v>
      </c>
      <c r="C54" s="8" t="s">
        <v>597</v>
      </c>
      <c r="D54" s="8" t="s">
        <v>120</v>
      </c>
      <c r="E54" s="24">
        <v>1.4</v>
      </c>
      <c r="F54" s="14">
        <v>28000</v>
      </c>
      <c r="G54" s="12">
        <f t="shared" si="0"/>
        <v>39200</v>
      </c>
      <c r="H54" s="23"/>
    </row>
    <row r="55" ht="22.5" spans="1:8">
      <c r="A55" s="18">
        <v>23</v>
      </c>
      <c r="B55" s="8" t="s">
        <v>598</v>
      </c>
      <c r="C55" s="8" t="s">
        <v>581</v>
      </c>
      <c r="D55" s="8" t="s">
        <v>131</v>
      </c>
      <c r="E55" s="24">
        <v>2.5</v>
      </c>
      <c r="F55" s="14">
        <v>2000</v>
      </c>
      <c r="G55" s="12">
        <f t="shared" si="0"/>
        <v>5000</v>
      </c>
      <c r="H55" s="23"/>
    </row>
    <row r="56" ht="22.5" spans="1:8">
      <c r="A56" s="18">
        <v>24</v>
      </c>
      <c r="B56" s="8" t="s">
        <v>599</v>
      </c>
      <c r="C56" s="8" t="s">
        <v>600</v>
      </c>
      <c r="D56" s="8" t="s">
        <v>120</v>
      </c>
      <c r="E56" s="24">
        <v>0.35</v>
      </c>
      <c r="F56" s="14">
        <v>10000</v>
      </c>
      <c r="G56" s="12">
        <f t="shared" si="0"/>
        <v>3500</v>
      </c>
      <c r="H56" s="23"/>
    </row>
    <row r="57" ht="22.5" spans="1:8">
      <c r="A57" s="18"/>
      <c r="B57" s="8" t="s">
        <v>599</v>
      </c>
      <c r="C57" s="8" t="s">
        <v>601</v>
      </c>
      <c r="D57" s="8" t="s">
        <v>120</v>
      </c>
      <c r="E57" s="24">
        <v>0.19</v>
      </c>
      <c r="F57" s="14">
        <v>1000</v>
      </c>
      <c r="G57" s="12">
        <f t="shared" si="0"/>
        <v>190</v>
      </c>
      <c r="H57" s="23"/>
    </row>
    <row r="58" ht="22.5" spans="1:8">
      <c r="A58" s="18"/>
      <c r="B58" s="8" t="s">
        <v>599</v>
      </c>
      <c r="C58" s="8" t="s">
        <v>602</v>
      </c>
      <c r="D58" s="8" t="s">
        <v>120</v>
      </c>
      <c r="E58" s="24">
        <v>0.3</v>
      </c>
      <c r="F58" s="14">
        <v>10000</v>
      </c>
      <c r="G58" s="12">
        <f t="shared" si="0"/>
        <v>3000</v>
      </c>
      <c r="H58" s="23"/>
    </row>
    <row r="59" ht="22.5" spans="1:8">
      <c r="A59" s="18"/>
      <c r="B59" s="8" t="s">
        <v>599</v>
      </c>
      <c r="C59" s="8" t="s">
        <v>603</v>
      </c>
      <c r="D59" s="8" t="s">
        <v>120</v>
      </c>
      <c r="E59" s="24">
        <v>0.27</v>
      </c>
      <c r="F59" s="14">
        <v>1000</v>
      </c>
      <c r="G59" s="12">
        <f t="shared" si="0"/>
        <v>270</v>
      </c>
      <c r="H59" s="23"/>
    </row>
    <row r="60" ht="33.75" spans="1:8">
      <c r="A60" s="18">
        <v>25</v>
      </c>
      <c r="B60" s="8" t="s">
        <v>604</v>
      </c>
      <c r="C60" s="8" t="s">
        <v>605</v>
      </c>
      <c r="D60" s="8" t="s">
        <v>120</v>
      </c>
      <c r="E60" s="24">
        <v>14.8</v>
      </c>
      <c r="F60" s="14">
        <v>6000</v>
      </c>
      <c r="G60" s="12">
        <f t="shared" si="0"/>
        <v>88800</v>
      </c>
      <c r="H60" s="23"/>
    </row>
    <row r="61" customFormat="1" ht="22.5" spans="1:8">
      <c r="A61" s="19">
        <v>26</v>
      </c>
      <c r="B61" s="20" t="s">
        <v>606</v>
      </c>
      <c r="C61" s="20" t="s">
        <v>607</v>
      </c>
      <c r="D61" s="20" t="s">
        <v>608</v>
      </c>
      <c r="E61" s="25">
        <v>27</v>
      </c>
      <c r="F61" s="26">
        <v>150</v>
      </c>
      <c r="G61" s="12">
        <f t="shared" si="0"/>
        <v>4050</v>
      </c>
      <c r="H61" s="27"/>
    </row>
    <row r="62" customFormat="1" ht="78.75" spans="1:8">
      <c r="A62" s="19">
        <v>27</v>
      </c>
      <c r="B62" s="20" t="s">
        <v>609</v>
      </c>
      <c r="C62" s="20" t="s">
        <v>610</v>
      </c>
      <c r="D62" s="20" t="s">
        <v>30</v>
      </c>
      <c r="E62" s="28">
        <v>12000</v>
      </c>
      <c r="F62" s="28">
        <v>5</v>
      </c>
      <c r="G62" s="12">
        <f t="shared" si="0"/>
        <v>60000</v>
      </c>
      <c r="H62" s="29" t="s">
        <v>611</v>
      </c>
    </row>
    <row r="63" customFormat="1" ht="22.5" spans="1:8">
      <c r="A63" s="19">
        <v>28</v>
      </c>
      <c r="B63" s="20" t="s">
        <v>612</v>
      </c>
      <c r="C63" s="20" t="s">
        <v>613</v>
      </c>
      <c r="D63" s="20" t="s">
        <v>218</v>
      </c>
      <c r="E63" s="25">
        <v>20.5</v>
      </c>
      <c r="F63" s="28">
        <v>210</v>
      </c>
      <c r="G63" s="12">
        <f t="shared" si="0"/>
        <v>4305</v>
      </c>
      <c r="H63" s="30"/>
    </row>
    <row r="64" customFormat="1" ht="33.75" spans="1:8">
      <c r="A64" s="19">
        <v>29</v>
      </c>
      <c r="B64" s="20" t="s">
        <v>614</v>
      </c>
      <c r="C64" s="21" t="s">
        <v>213</v>
      </c>
      <c r="D64" s="20" t="s">
        <v>205</v>
      </c>
      <c r="E64" s="28">
        <v>13500</v>
      </c>
      <c r="F64" s="28">
        <v>10</v>
      </c>
      <c r="G64" s="12">
        <f t="shared" si="0"/>
        <v>135000</v>
      </c>
      <c r="H64" s="29" t="s">
        <v>417</v>
      </c>
    </row>
    <row r="65" customFormat="1" ht="56.25" spans="1:8">
      <c r="A65" s="19">
        <v>30</v>
      </c>
      <c r="B65" s="20" t="s">
        <v>615</v>
      </c>
      <c r="C65" s="20" t="s">
        <v>616</v>
      </c>
      <c r="D65" s="20" t="s">
        <v>218</v>
      </c>
      <c r="E65" s="25">
        <v>0.4</v>
      </c>
      <c r="F65" s="28">
        <v>1000</v>
      </c>
      <c r="G65" s="12">
        <f t="shared" si="0"/>
        <v>400</v>
      </c>
      <c r="H65" s="29" t="s">
        <v>435</v>
      </c>
    </row>
    <row r="66" customFormat="1" ht="33.75" spans="1:8">
      <c r="A66" s="31"/>
      <c r="B66" s="32" t="s">
        <v>617</v>
      </c>
      <c r="C66" s="32" t="s">
        <v>437</v>
      </c>
      <c r="D66" s="32" t="s">
        <v>218</v>
      </c>
      <c r="E66" s="35">
        <v>4.2</v>
      </c>
      <c r="F66" s="35">
        <v>10000</v>
      </c>
      <c r="G66" s="36">
        <f t="shared" si="0"/>
        <v>42000</v>
      </c>
      <c r="H66" s="37" t="s">
        <v>438</v>
      </c>
    </row>
    <row r="67" ht="49" customHeight="1" spans="1:8">
      <c r="A67" s="33">
        <v>31</v>
      </c>
      <c r="B67" s="34" t="s">
        <v>618</v>
      </c>
      <c r="C67" s="34" t="s">
        <v>619</v>
      </c>
      <c r="D67" s="34" t="s">
        <v>120</v>
      </c>
      <c r="E67" s="34">
        <v>1.4</v>
      </c>
      <c r="F67" s="34">
        <v>36000</v>
      </c>
      <c r="G67" s="34">
        <f t="shared" si="0"/>
        <v>50400</v>
      </c>
      <c r="H67" s="33"/>
    </row>
    <row r="68" spans="6:7">
      <c r="F68" s="2" t="s">
        <v>373</v>
      </c>
      <c r="G68">
        <f>SUM(G2:G67)</f>
        <v>1255649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2:A4"/>
    <mergeCell ref="A5:A6"/>
    <mergeCell ref="A9:A10"/>
    <mergeCell ref="A12:A23"/>
    <mergeCell ref="A27:A35"/>
    <mergeCell ref="A38:A50"/>
    <mergeCell ref="A51:A52"/>
    <mergeCell ref="A56:A59"/>
    <mergeCell ref="A65:A66"/>
  </mergeCells>
  <conditionalFormatting sqref="E46">
    <cfRule type="cellIs" dxfId="0" priority="2" operator="greaterThan">
      <formula>#REF!</formula>
    </cfRule>
  </conditionalFormatting>
  <conditionalFormatting sqref="E50">
    <cfRule type="cellIs" dxfId="0" priority="1" operator="greaterThan">
      <formula>#REF!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</woSheetsProps>
  <woBookProps>
    <bookSettings fileId="451843164069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8"/>
  <pixelatorList sheetStid="10"/>
  <pixelatorList sheetStid="11"/>
  <pixelatorList sheetStid="9"/>
  <pixelatorList sheetStid="5"/>
  <pixelatorList sheetStid="2"/>
  <pixelatorList sheetStid="6"/>
  <pixelatorList sheetStid="12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A02B7E37-CEC0-4786-9FA4-411A3DC5961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WWO_wpscloud_20250917204521-df8794bf1d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口腔3M材料及耗材</vt:lpstr>
      <vt:lpstr>血糖试纸和胰岛素针</vt:lpstr>
      <vt:lpstr>临采材料部分</vt:lpstr>
      <vt:lpstr>部分未中标产品市场征询</vt:lpstr>
      <vt:lpstr>检验科发光项目暂不</vt:lpstr>
      <vt:lpstr>未中标产品市场征询</vt:lpstr>
      <vt:lpstr>病理试剂</vt:lpstr>
      <vt:lpstr>耗材招标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</cp:lastModifiedBy>
  <dcterms:created xsi:type="dcterms:W3CDTF">2023-05-12T19:15:00Z</dcterms:created>
  <dcterms:modified xsi:type="dcterms:W3CDTF">2025-09-19T09:18:00Z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2052-12.9.0.23097</vt:lpwstr>
  </property>
  <property fmtid="{D5CDD505-2E9C-101B-9397-08002B2CF9AE}" pid="3" name="ICV">
    <vt:lpwstr>86D03B3559C94F1BBAF5606C035B95FE_12</vt:lpwstr>
  </property>
</Properties>
</file>